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f40e5f102b7bd/Documents/CHS/Rank/"/>
    </mc:Choice>
  </mc:AlternateContent>
  <xr:revisionPtr revIDLastSave="11" documentId="8_{1A0061EE-D669-4139-BC56-90626881800D}" xr6:coauthVersionLast="47" xr6:coauthVersionMax="47" xr10:uidLastSave="{80B9797D-991F-4406-9404-62700A0C20D3}"/>
  <bookViews>
    <workbookView xWindow="-98" yWindow="-98" windowWidth="21795" windowHeight="13875" xr2:uid="{B712B627-02DD-403C-80AE-CCAED9C96EE8}"/>
  </bookViews>
  <sheets>
    <sheet name="CHS Rank (Spring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8" i="1" l="1"/>
  <c r="Z138" i="1"/>
  <c r="N138" i="1"/>
  <c r="M138" i="1"/>
  <c r="E138" i="1"/>
  <c r="AA137" i="1"/>
  <c r="Z137" i="1"/>
  <c r="N137" i="1"/>
  <c r="M137" i="1"/>
  <c r="E137" i="1"/>
  <c r="AA136" i="1"/>
  <c r="Z136" i="1"/>
  <c r="N136" i="1"/>
  <c r="M136" i="1"/>
  <c r="E136" i="1"/>
  <c r="AA135" i="1"/>
  <c r="Z135" i="1"/>
  <c r="N135" i="1"/>
  <c r="M135" i="1"/>
  <c r="E135" i="1"/>
  <c r="AA134" i="1"/>
  <c r="Z134" i="1"/>
  <c r="N134" i="1"/>
  <c r="M134" i="1"/>
  <c r="E134" i="1"/>
  <c r="AA133" i="1"/>
  <c r="Z133" i="1"/>
  <c r="N133" i="1"/>
  <c r="M133" i="1"/>
  <c r="E133" i="1"/>
  <c r="AA132" i="1"/>
  <c r="Z132" i="1"/>
  <c r="N132" i="1"/>
  <c r="M132" i="1"/>
  <c r="E132" i="1"/>
  <c r="AA131" i="1"/>
  <c r="Z131" i="1"/>
  <c r="N131" i="1"/>
  <c r="M131" i="1"/>
  <c r="E131" i="1"/>
  <c r="AA130" i="1"/>
  <c r="Z130" i="1"/>
  <c r="N130" i="1"/>
  <c r="M130" i="1"/>
  <c r="E130" i="1"/>
  <c r="AA129" i="1"/>
  <c r="Z129" i="1"/>
  <c r="N129" i="1"/>
  <c r="M129" i="1"/>
  <c r="E129" i="1"/>
  <c r="AA128" i="1"/>
  <c r="Z128" i="1"/>
  <c r="N128" i="1"/>
  <c r="M128" i="1"/>
  <c r="E128" i="1"/>
  <c r="AA127" i="1"/>
  <c r="Z127" i="1"/>
  <c r="N127" i="1"/>
  <c r="M127" i="1"/>
  <c r="E127" i="1"/>
  <c r="AA126" i="1"/>
  <c r="Z126" i="1"/>
  <c r="N126" i="1"/>
  <c r="M126" i="1"/>
  <c r="E126" i="1"/>
  <c r="AA125" i="1"/>
  <c r="Z125" i="1"/>
  <c r="N125" i="1"/>
  <c r="M125" i="1"/>
  <c r="E125" i="1"/>
  <c r="AA124" i="1"/>
  <c r="Z124" i="1"/>
  <c r="N124" i="1"/>
  <c r="M124" i="1"/>
  <c r="E124" i="1"/>
  <c r="AA123" i="1"/>
  <c r="Z123" i="1"/>
  <c r="N123" i="1"/>
  <c r="M123" i="1"/>
  <c r="E123" i="1"/>
  <c r="AA122" i="1"/>
  <c r="Z122" i="1"/>
  <c r="N122" i="1"/>
  <c r="M122" i="1"/>
  <c r="E122" i="1"/>
  <c r="AA121" i="1"/>
  <c r="Z121" i="1"/>
  <c r="N121" i="1"/>
  <c r="M121" i="1"/>
  <c r="E121" i="1"/>
  <c r="AA120" i="1"/>
  <c r="Z120" i="1"/>
  <c r="N120" i="1"/>
  <c r="M120" i="1"/>
  <c r="E120" i="1"/>
  <c r="AA119" i="1"/>
  <c r="Z119" i="1"/>
  <c r="N119" i="1"/>
  <c r="M119" i="1"/>
  <c r="E119" i="1"/>
  <c r="AA118" i="1"/>
  <c r="Z118" i="1"/>
  <c r="N118" i="1"/>
  <c r="M118" i="1"/>
  <c r="E118" i="1"/>
  <c r="AA117" i="1"/>
  <c r="Z117" i="1"/>
  <c r="N117" i="1"/>
  <c r="M117" i="1"/>
  <c r="E117" i="1"/>
  <c r="AA116" i="1"/>
  <c r="Z116" i="1"/>
  <c r="N116" i="1"/>
  <c r="M116" i="1"/>
  <c r="E116" i="1"/>
  <c r="AA115" i="1"/>
  <c r="Z115" i="1"/>
  <c r="N115" i="1"/>
  <c r="M115" i="1"/>
  <c r="E115" i="1"/>
  <c r="AA114" i="1"/>
  <c r="Z114" i="1"/>
  <c r="N114" i="1"/>
  <c r="M114" i="1"/>
  <c r="E114" i="1"/>
  <c r="AA113" i="1"/>
  <c r="Z113" i="1"/>
  <c r="N113" i="1"/>
  <c r="M113" i="1"/>
  <c r="E113" i="1"/>
  <c r="AA112" i="1"/>
  <c r="Z112" i="1"/>
  <c r="N112" i="1"/>
  <c r="M112" i="1"/>
  <c r="E112" i="1"/>
  <c r="AA111" i="1"/>
  <c r="Z111" i="1"/>
  <c r="N111" i="1"/>
  <c r="M111" i="1"/>
  <c r="E111" i="1"/>
  <c r="AA110" i="1"/>
  <c r="Z110" i="1"/>
  <c r="N110" i="1"/>
  <c r="M110" i="1"/>
  <c r="E110" i="1"/>
  <c r="AA109" i="1"/>
  <c r="Z109" i="1"/>
  <c r="N109" i="1"/>
  <c r="M109" i="1"/>
  <c r="E109" i="1"/>
  <c r="AA108" i="1"/>
  <c r="Z108" i="1"/>
  <c r="N108" i="1"/>
  <c r="M108" i="1"/>
  <c r="E108" i="1"/>
  <c r="AA107" i="1"/>
  <c r="Z107" i="1"/>
  <c r="N107" i="1"/>
  <c r="M107" i="1"/>
  <c r="E107" i="1"/>
  <c r="AA106" i="1"/>
  <c r="Z106" i="1"/>
  <c r="N106" i="1"/>
  <c r="M106" i="1"/>
  <c r="E106" i="1"/>
  <c r="AA105" i="1"/>
  <c r="Z105" i="1"/>
  <c r="N105" i="1"/>
  <c r="M105" i="1"/>
  <c r="E105" i="1"/>
  <c r="AA104" i="1"/>
  <c r="Z104" i="1"/>
  <c r="N104" i="1"/>
  <c r="M104" i="1"/>
  <c r="E104" i="1"/>
  <c r="AA103" i="1"/>
  <c r="Z103" i="1"/>
  <c r="N103" i="1"/>
  <c r="M103" i="1"/>
  <c r="E103" i="1"/>
  <c r="AA102" i="1"/>
  <c r="Z102" i="1"/>
  <c r="N102" i="1"/>
  <c r="M102" i="1"/>
  <c r="E102" i="1"/>
  <c r="AA101" i="1"/>
  <c r="Z101" i="1"/>
  <c r="N101" i="1"/>
  <c r="M101" i="1"/>
  <c r="E101" i="1"/>
  <c r="AA100" i="1"/>
  <c r="Z100" i="1"/>
  <c r="N100" i="1"/>
  <c r="M100" i="1"/>
  <c r="E100" i="1"/>
  <c r="AA99" i="1"/>
  <c r="Z99" i="1"/>
  <c r="N99" i="1"/>
  <c r="M99" i="1"/>
  <c r="E99" i="1"/>
  <c r="AA98" i="1"/>
  <c r="Z98" i="1"/>
  <c r="N98" i="1"/>
  <c r="M98" i="1"/>
  <c r="E98" i="1"/>
  <c r="AA97" i="1"/>
  <c r="Z97" i="1"/>
  <c r="N97" i="1"/>
  <c r="M97" i="1"/>
  <c r="E97" i="1"/>
  <c r="AA96" i="1"/>
  <c r="Z96" i="1"/>
  <c r="N96" i="1"/>
  <c r="M96" i="1"/>
  <c r="E96" i="1"/>
  <c r="AA95" i="1"/>
  <c r="Z95" i="1"/>
  <c r="N95" i="1"/>
  <c r="M95" i="1"/>
  <c r="E95" i="1"/>
  <c r="AA94" i="1"/>
  <c r="Z94" i="1"/>
  <c r="N94" i="1"/>
  <c r="M94" i="1"/>
  <c r="E94" i="1"/>
  <c r="AA93" i="1"/>
  <c r="Z93" i="1"/>
  <c r="N93" i="1"/>
  <c r="M93" i="1"/>
  <c r="E93" i="1"/>
  <c r="AA92" i="1"/>
  <c r="Z92" i="1"/>
  <c r="N92" i="1"/>
  <c r="M92" i="1"/>
  <c r="E92" i="1"/>
  <c r="AA91" i="1"/>
  <c r="Z91" i="1"/>
  <c r="N91" i="1"/>
  <c r="M91" i="1"/>
  <c r="E91" i="1"/>
  <c r="AA90" i="1"/>
  <c r="Z90" i="1"/>
  <c r="N90" i="1"/>
  <c r="M90" i="1"/>
  <c r="E90" i="1"/>
  <c r="AA89" i="1"/>
  <c r="Z89" i="1"/>
  <c r="N89" i="1"/>
  <c r="M89" i="1"/>
  <c r="E89" i="1"/>
  <c r="AA88" i="1"/>
  <c r="Z88" i="1"/>
  <c r="N88" i="1"/>
  <c r="M88" i="1"/>
  <c r="E88" i="1"/>
  <c r="AA87" i="1"/>
  <c r="Z87" i="1"/>
  <c r="N87" i="1"/>
  <c r="M87" i="1"/>
  <c r="E87" i="1"/>
  <c r="AA86" i="1"/>
  <c r="Z86" i="1"/>
  <c r="N86" i="1"/>
  <c r="M86" i="1"/>
  <c r="E86" i="1"/>
  <c r="AA85" i="1"/>
  <c r="Z85" i="1"/>
  <c r="N85" i="1"/>
  <c r="M85" i="1"/>
  <c r="E85" i="1"/>
  <c r="AA84" i="1"/>
  <c r="Z84" i="1"/>
  <c r="N84" i="1"/>
  <c r="M84" i="1"/>
  <c r="E84" i="1"/>
  <c r="AA83" i="1"/>
  <c r="Z83" i="1"/>
  <c r="N83" i="1"/>
  <c r="M83" i="1"/>
  <c r="E83" i="1"/>
  <c r="AA82" i="1"/>
  <c r="Z82" i="1"/>
  <c r="N82" i="1"/>
  <c r="M82" i="1"/>
  <c r="E82" i="1"/>
  <c r="AA81" i="1"/>
  <c r="Z81" i="1"/>
  <c r="N81" i="1"/>
  <c r="M81" i="1"/>
  <c r="E81" i="1"/>
  <c r="AA80" i="1"/>
  <c r="Z80" i="1"/>
  <c r="N80" i="1"/>
  <c r="M80" i="1"/>
  <c r="E80" i="1"/>
  <c r="AA79" i="1"/>
  <c r="Z79" i="1"/>
  <c r="N79" i="1"/>
  <c r="M79" i="1"/>
  <c r="E79" i="1"/>
  <c r="AA78" i="1"/>
  <c r="Z78" i="1"/>
  <c r="N78" i="1"/>
  <c r="M78" i="1"/>
  <c r="E78" i="1"/>
  <c r="AA77" i="1"/>
  <c r="Z77" i="1"/>
  <c r="N77" i="1"/>
  <c r="M77" i="1"/>
  <c r="E77" i="1"/>
  <c r="AA76" i="1"/>
  <c r="Z76" i="1"/>
  <c r="N76" i="1"/>
  <c r="M76" i="1"/>
  <c r="E76" i="1"/>
  <c r="AA75" i="1"/>
  <c r="Z75" i="1"/>
  <c r="N75" i="1"/>
  <c r="M75" i="1"/>
  <c r="E75" i="1"/>
  <c r="AA74" i="1"/>
  <c r="Z74" i="1"/>
  <c r="N74" i="1"/>
  <c r="M74" i="1"/>
  <c r="E74" i="1"/>
  <c r="AA73" i="1"/>
  <c r="Z73" i="1"/>
  <c r="N73" i="1"/>
  <c r="M73" i="1"/>
  <c r="E73" i="1"/>
  <c r="AA72" i="1"/>
  <c r="Z72" i="1"/>
  <c r="N72" i="1"/>
  <c r="M72" i="1"/>
  <c r="E72" i="1"/>
  <c r="AA71" i="1"/>
  <c r="Z71" i="1"/>
  <c r="N71" i="1"/>
  <c r="M71" i="1"/>
  <c r="E71" i="1"/>
  <c r="AA70" i="1"/>
  <c r="Z70" i="1"/>
  <c r="N70" i="1"/>
  <c r="M70" i="1"/>
  <c r="E70" i="1"/>
  <c r="AA69" i="1"/>
  <c r="Z69" i="1"/>
  <c r="N69" i="1"/>
  <c r="M69" i="1"/>
  <c r="E69" i="1"/>
  <c r="AA68" i="1"/>
  <c r="Z68" i="1"/>
  <c r="N68" i="1"/>
  <c r="M68" i="1"/>
  <c r="E68" i="1"/>
  <c r="AA67" i="1"/>
  <c r="Z67" i="1"/>
  <c r="N67" i="1"/>
  <c r="M67" i="1"/>
  <c r="E67" i="1"/>
  <c r="AA66" i="1"/>
  <c r="Z66" i="1"/>
  <c r="N66" i="1"/>
  <c r="M66" i="1"/>
  <c r="E66" i="1"/>
  <c r="AA65" i="1"/>
  <c r="Z65" i="1"/>
  <c r="N65" i="1"/>
  <c r="M65" i="1"/>
  <c r="E65" i="1"/>
  <c r="AA64" i="1"/>
  <c r="Z64" i="1"/>
  <c r="N64" i="1"/>
  <c r="M64" i="1"/>
  <c r="E64" i="1"/>
  <c r="AA63" i="1"/>
  <c r="Z63" i="1"/>
  <c r="N63" i="1"/>
  <c r="M63" i="1"/>
  <c r="E63" i="1"/>
  <c r="AA62" i="1"/>
  <c r="Z62" i="1"/>
  <c r="N62" i="1"/>
  <c r="M62" i="1"/>
  <c r="E62" i="1"/>
  <c r="AA61" i="1"/>
  <c r="Z61" i="1"/>
  <c r="N61" i="1"/>
  <c r="M61" i="1"/>
  <c r="E61" i="1"/>
  <c r="AA60" i="1"/>
  <c r="Z60" i="1"/>
  <c r="N60" i="1"/>
  <c r="M60" i="1"/>
  <c r="E60" i="1"/>
  <c r="AA59" i="1"/>
  <c r="Z59" i="1"/>
  <c r="N59" i="1"/>
  <c r="M59" i="1"/>
  <c r="E59" i="1"/>
  <c r="AA58" i="1"/>
  <c r="Z58" i="1"/>
  <c r="N58" i="1"/>
  <c r="M58" i="1"/>
  <c r="E58" i="1"/>
  <c r="AA57" i="1"/>
  <c r="Z57" i="1"/>
  <c r="N57" i="1"/>
  <c r="M57" i="1"/>
  <c r="E57" i="1"/>
  <c r="AA56" i="1"/>
  <c r="Z56" i="1"/>
  <c r="N56" i="1"/>
  <c r="M56" i="1"/>
  <c r="E56" i="1"/>
  <c r="AA55" i="1"/>
  <c r="Z55" i="1"/>
  <c r="N55" i="1"/>
  <c r="M55" i="1"/>
  <c r="E55" i="1"/>
  <c r="AA54" i="1"/>
  <c r="Z54" i="1"/>
  <c r="N54" i="1"/>
  <c r="M54" i="1"/>
  <c r="E54" i="1"/>
  <c r="AA53" i="1"/>
  <c r="Z53" i="1"/>
  <c r="N53" i="1"/>
  <c r="M53" i="1"/>
  <c r="E53" i="1"/>
  <c r="AA52" i="1"/>
  <c r="Z52" i="1"/>
  <c r="N52" i="1"/>
  <c r="M52" i="1"/>
  <c r="E52" i="1"/>
  <c r="AA51" i="1"/>
  <c r="Z51" i="1"/>
  <c r="N51" i="1"/>
  <c r="M51" i="1"/>
  <c r="E51" i="1"/>
  <c r="AA50" i="1"/>
  <c r="Z50" i="1"/>
  <c r="N50" i="1"/>
  <c r="M50" i="1"/>
  <c r="E50" i="1"/>
  <c r="AA49" i="1"/>
  <c r="Z49" i="1"/>
  <c r="N49" i="1"/>
  <c r="M49" i="1"/>
  <c r="E49" i="1"/>
  <c r="AA48" i="1"/>
  <c r="Z48" i="1"/>
  <c r="N48" i="1"/>
  <c r="M48" i="1"/>
  <c r="E48" i="1"/>
  <c r="AA47" i="1"/>
  <c r="Z47" i="1"/>
  <c r="N47" i="1"/>
  <c r="M47" i="1"/>
  <c r="E47" i="1"/>
  <c r="AA46" i="1"/>
  <c r="Z46" i="1"/>
  <c r="N46" i="1"/>
  <c r="M46" i="1"/>
  <c r="E46" i="1"/>
  <c r="AA45" i="1"/>
  <c r="Z45" i="1"/>
  <c r="N45" i="1"/>
  <c r="M45" i="1"/>
  <c r="E45" i="1"/>
  <c r="AA44" i="1"/>
  <c r="Z44" i="1"/>
  <c r="N44" i="1"/>
  <c r="M44" i="1"/>
  <c r="E44" i="1"/>
  <c r="AA43" i="1"/>
  <c r="Z43" i="1"/>
  <c r="N43" i="1"/>
  <c r="M43" i="1"/>
  <c r="E43" i="1"/>
  <c r="AA42" i="1"/>
  <c r="Z42" i="1"/>
  <c r="N42" i="1"/>
  <c r="M42" i="1"/>
  <c r="E42" i="1"/>
  <c r="AA41" i="1"/>
  <c r="Z41" i="1"/>
  <c r="N41" i="1"/>
  <c r="M41" i="1"/>
  <c r="E41" i="1"/>
  <c r="AA40" i="1"/>
  <c r="Z40" i="1"/>
  <c r="N40" i="1"/>
  <c r="M40" i="1"/>
  <c r="E40" i="1"/>
  <c r="AA39" i="1"/>
  <c r="Z39" i="1"/>
  <c r="N39" i="1"/>
  <c r="M39" i="1"/>
  <c r="E39" i="1"/>
  <c r="AA38" i="1"/>
  <c r="Z38" i="1"/>
  <c r="N38" i="1"/>
  <c r="M38" i="1"/>
  <c r="E38" i="1"/>
  <c r="AA37" i="1"/>
  <c r="Z37" i="1"/>
  <c r="N37" i="1"/>
  <c r="M37" i="1"/>
  <c r="E37" i="1"/>
  <c r="AA36" i="1"/>
  <c r="Z36" i="1"/>
  <c r="N36" i="1"/>
  <c r="M36" i="1"/>
  <c r="E36" i="1"/>
  <c r="AA35" i="1"/>
  <c r="Z35" i="1"/>
  <c r="N35" i="1"/>
  <c r="M35" i="1"/>
  <c r="E35" i="1"/>
  <c r="AA34" i="1"/>
  <c r="Z34" i="1"/>
  <c r="N34" i="1"/>
  <c r="M34" i="1"/>
  <c r="E34" i="1"/>
  <c r="AA33" i="1"/>
  <c r="Z33" i="1"/>
  <c r="N33" i="1"/>
  <c r="M33" i="1"/>
  <c r="E33" i="1"/>
  <c r="AA32" i="1"/>
  <c r="Z32" i="1"/>
  <c r="N32" i="1"/>
  <c r="M32" i="1"/>
  <c r="E32" i="1"/>
  <c r="AA31" i="1"/>
  <c r="Z31" i="1"/>
  <c r="N31" i="1"/>
  <c r="M31" i="1"/>
  <c r="E31" i="1"/>
  <c r="AA30" i="1"/>
  <c r="Z30" i="1"/>
  <c r="N30" i="1"/>
  <c r="M30" i="1"/>
  <c r="E30" i="1"/>
  <c r="AA29" i="1"/>
  <c r="Z29" i="1"/>
  <c r="N29" i="1"/>
  <c r="M29" i="1"/>
  <c r="E29" i="1"/>
  <c r="AA28" i="1"/>
  <c r="Z28" i="1"/>
  <c r="N28" i="1"/>
  <c r="M28" i="1"/>
  <c r="E28" i="1"/>
  <c r="AA27" i="1"/>
  <c r="Z27" i="1"/>
  <c r="N27" i="1"/>
  <c r="M27" i="1"/>
  <c r="E27" i="1"/>
  <c r="AA26" i="1"/>
  <c r="Z26" i="1"/>
  <c r="N26" i="1"/>
  <c r="M26" i="1"/>
  <c r="E26" i="1"/>
  <c r="AA25" i="1"/>
  <c r="Z25" i="1"/>
  <c r="N25" i="1"/>
  <c r="M25" i="1"/>
  <c r="E25" i="1"/>
  <c r="AA24" i="1"/>
  <c r="Z24" i="1"/>
  <c r="N24" i="1"/>
  <c r="M24" i="1"/>
  <c r="E24" i="1"/>
  <c r="AA23" i="1"/>
  <c r="Z23" i="1"/>
  <c r="N23" i="1"/>
  <c r="M23" i="1"/>
  <c r="E23" i="1"/>
  <c r="AA22" i="1"/>
  <c r="Z22" i="1"/>
  <c r="N22" i="1"/>
  <c r="M22" i="1"/>
  <c r="E22" i="1"/>
  <c r="AA21" i="1"/>
  <c r="Z21" i="1"/>
  <c r="N21" i="1"/>
  <c r="M21" i="1"/>
  <c r="E21" i="1"/>
  <c r="AA20" i="1"/>
  <c r="Z20" i="1"/>
  <c r="N20" i="1"/>
  <c r="M20" i="1"/>
  <c r="E20" i="1"/>
  <c r="AA19" i="1"/>
  <c r="Z19" i="1"/>
  <c r="N19" i="1"/>
  <c r="M19" i="1"/>
  <c r="E19" i="1"/>
  <c r="AA18" i="1"/>
  <c r="Z18" i="1"/>
  <c r="N18" i="1"/>
  <c r="M18" i="1"/>
  <c r="E18" i="1"/>
  <c r="AA17" i="1"/>
  <c r="Z17" i="1"/>
  <c r="N17" i="1"/>
  <c r="M17" i="1"/>
  <c r="E17" i="1"/>
  <c r="AA16" i="1"/>
  <c r="Z16" i="1"/>
  <c r="N16" i="1"/>
  <c r="M16" i="1"/>
  <c r="E16" i="1"/>
  <c r="AA15" i="1"/>
  <c r="Z15" i="1"/>
  <c r="N15" i="1"/>
  <c r="M15" i="1"/>
  <c r="E15" i="1"/>
  <c r="AA14" i="1"/>
  <c r="Z14" i="1"/>
  <c r="N14" i="1"/>
  <c r="M14" i="1"/>
  <c r="E14" i="1"/>
  <c r="AA13" i="1"/>
  <c r="Z13" i="1"/>
  <c r="N13" i="1"/>
  <c r="M13" i="1"/>
  <c r="E13" i="1"/>
  <c r="AA12" i="1"/>
  <c r="Z12" i="1"/>
  <c r="N12" i="1"/>
  <c r="M12" i="1"/>
  <c r="E12" i="1"/>
  <c r="AA11" i="1"/>
  <c r="Z11" i="1"/>
  <c r="N11" i="1"/>
  <c r="M11" i="1"/>
  <c r="E11" i="1"/>
  <c r="AA10" i="1"/>
  <c r="Z10" i="1"/>
  <c r="N10" i="1"/>
  <c r="M10" i="1"/>
  <c r="E10" i="1"/>
  <c r="AA9" i="1"/>
  <c r="Z9" i="1"/>
  <c r="N9" i="1"/>
  <c r="M9" i="1"/>
  <c r="E9" i="1"/>
  <c r="AA8" i="1"/>
  <c r="Z8" i="1"/>
  <c r="N8" i="1"/>
  <c r="M8" i="1"/>
  <c r="E8" i="1"/>
  <c r="AA7" i="1"/>
  <c r="Z7" i="1"/>
  <c r="N7" i="1"/>
  <c r="M7" i="1"/>
  <c r="E7" i="1"/>
  <c r="AA6" i="1"/>
  <c r="Z6" i="1"/>
  <c r="N6" i="1"/>
  <c r="M6" i="1"/>
  <c r="E6" i="1"/>
  <c r="AA5" i="1"/>
  <c r="Z5" i="1"/>
  <c r="N5" i="1"/>
  <c r="M5" i="1"/>
  <c r="E5" i="1"/>
</calcChain>
</file>

<file path=xl/sharedStrings.xml><?xml version="1.0" encoding="utf-8"?>
<sst xmlns="http://schemas.openxmlformats.org/spreadsheetml/2006/main" count="515" uniqueCount="306">
  <si>
    <t>024-25</t>
  </si>
  <si>
    <t>Big Ten</t>
  </si>
  <si>
    <t>ACC</t>
  </si>
  <si>
    <t>Conf Champ</t>
  </si>
  <si>
    <t>Odds</t>
  </si>
  <si>
    <t>CHS Ranking</t>
  </si>
  <si>
    <t>Head coach</t>
  </si>
  <si>
    <t>Team</t>
  </si>
  <si>
    <t>Conference</t>
  </si>
  <si>
    <t>Base Contract (Annually)</t>
  </si>
  <si>
    <t>Yrs at School</t>
  </si>
  <si>
    <t>Current</t>
  </si>
  <si>
    <t>Career</t>
  </si>
  <si>
    <t>NCP</t>
  </si>
  <si>
    <t>2023 Tier</t>
  </si>
  <si>
    <t>Ohio State</t>
  </si>
  <si>
    <t>Clemson</t>
  </si>
  <si>
    <t>Utah</t>
  </si>
  <si>
    <t>2022 Tier</t>
  </si>
  <si>
    <t>Change</t>
  </si>
  <si>
    <t>W</t>
  </si>
  <si>
    <t>L</t>
  </si>
  <si>
    <t>W%</t>
  </si>
  <si>
    <t>Oregon</t>
  </si>
  <si>
    <t>Florida St</t>
  </si>
  <si>
    <t>Kansas State</t>
  </si>
  <si>
    <t>Sam Pittman</t>
  </si>
  <si>
    <t>Arkansas</t>
  </si>
  <si>
    <t>SEC</t>
  </si>
  <si>
    <t>Michigan</t>
  </si>
  <si>
    <t>Miami-FL</t>
  </si>
  <si>
    <t>Kansas</t>
  </si>
  <si>
    <t>Dave Aranda</t>
  </si>
  <si>
    <t>Baylor</t>
  </si>
  <si>
    <t>Big 12</t>
  </si>
  <si>
    <t>Penn State</t>
  </si>
  <si>
    <t>Louisville</t>
  </si>
  <si>
    <t>Arizona</t>
  </si>
  <si>
    <t>Billy Napier</t>
  </si>
  <si>
    <t>Florida</t>
  </si>
  <si>
    <t>USC</t>
  </si>
  <si>
    <t>NC State</t>
  </si>
  <si>
    <t>Texas Tech</t>
  </si>
  <si>
    <t>Will Hall</t>
  </si>
  <si>
    <t>Southern Miss</t>
  </si>
  <si>
    <t>Sun Belt</t>
  </si>
  <si>
    <t>Iowa</t>
  </si>
  <si>
    <t>SMU</t>
  </si>
  <si>
    <t>UCF</t>
  </si>
  <si>
    <t>Clark Lea</t>
  </si>
  <si>
    <t>Vanderbilt</t>
  </si>
  <si>
    <t>Washington</t>
  </si>
  <si>
    <t>Virginia Tech</t>
  </si>
  <si>
    <t>Iowa St</t>
  </si>
  <si>
    <t>Scott Satterfield</t>
  </si>
  <si>
    <t>Cincinnati</t>
  </si>
  <si>
    <t>Maryland</t>
  </si>
  <si>
    <t>North Carolina</t>
  </si>
  <si>
    <t>Oklahoma St</t>
  </si>
  <si>
    <t>Butch Jones</t>
  </si>
  <si>
    <t>Arkansas State</t>
  </si>
  <si>
    <t>Nebraska</t>
  </si>
  <si>
    <t>Syracuse</t>
  </si>
  <si>
    <t>TCU</t>
  </si>
  <si>
    <t>Shane Beamer</t>
  </si>
  <si>
    <t>South Carolina</t>
  </si>
  <si>
    <t>Wisconsin</t>
  </si>
  <si>
    <t>California</t>
  </si>
  <si>
    <t>West VA</t>
  </si>
  <si>
    <t>Ryan Day</t>
  </si>
  <si>
    <t>UCLA</t>
  </si>
  <si>
    <t>Georgia Tech</t>
  </si>
  <si>
    <t>Colorado</t>
  </si>
  <si>
    <t>Pat Narduzzi</t>
  </si>
  <si>
    <t>Pittsburgh</t>
  </si>
  <si>
    <t>Mich State</t>
  </si>
  <si>
    <t>Duke</t>
  </si>
  <si>
    <t>Kalani Sitake</t>
  </si>
  <si>
    <t>BYU</t>
  </si>
  <si>
    <t>Illinois</t>
  </si>
  <si>
    <t>Kenni Burns</t>
  </si>
  <si>
    <t>Kent State</t>
  </si>
  <si>
    <t>MAC</t>
  </si>
  <si>
    <t>Northwestern</t>
  </si>
  <si>
    <t>VA Tech</t>
  </si>
  <si>
    <t>AZ State</t>
  </si>
  <si>
    <t>Mike Neu</t>
  </si>
  <si>
    <t>Ball State</t>
  </si>
  <si>
    <t>Minnesota</t>
  </si>
  <si>
    <t>Boston College</t>
  </si>
  <si>
    <t>Sonny Cumbie</t>
  </si>
  <si>
    <t>Louisiana Tech</t>
  </si>
  <si>
    <t>C-USA</t>
  </si>
  <si>
    <t>Purdue</t>
  </si>
  <si>
    <t>Wake Forest</t>
  </si>
  <si>
    <t>Houston</t>
  </si>
  <si>
    <t>Joe Moorhead</t>
  </si>
  <si>
    <t>Akron</t>
  </si>
  <si>
    <t>Indiana</t>
  </si>
  <si>
    <t>Stanford</t>
  </si>
  <si>
    <t>Mike Houston</t>
  </si>
  <si>
    <t>East Carolina</t>
  </si>
  <si>
    <t>The American</t>
  </si>
  <si>
    <t>Charles Huff</t>
  </si>
  <si>
    <t>Marshall</t>
  </si>
  <si>
    <t>Mike Locksley</t>
  </si>
  <si>
    <t>Blake Anderson</t>
  </si>
  <si>
    <t>Utah State</t>
  </si>
  <si>
    <t>Mountain West</t>
  </si>
  <si>
    <t>Stan Drayton</t>
  </si>
  <si>
    <t>Temple</t>
  </si>
  <si>
    <t>Mike MacIntyre</t>
  </si>
  <si>
    <t>Florida International</t>
  </si>
  <si>
    <t>Mike Bloomgren</t>
  </si>
  <si>
    <t>Rice</t>
  </si>
  <si>
    <t>Shawn Clark</t>
  </si>
  <si>
    <t>Appalachian State</t>
  </si>
  <si>
    <t>Greg Schiano</t>
  </si>
  <si>
    <t>Rutgers</t>
  </si>
  <si>
    <t>Joey McGuire</t>
  </si>
  <si>
    <t>Tony Elliott</t>
  </si>
  <si>
    <t>Virginia</t>
  </si>
  <si>
    <t>P.J. Fleck</t>
  </si>
  <si>
    <t>Don Brown</t>
  </si>
  <si>
    <t>UMass</t>
  </si>
  <si>
    <t>Independent</t>
  </si>
  <si>
    <t>Kenny Dillingham</t>
  </si>
  <si>
    <t>Arizona State</t>
  </si>
  <si>
    <t>Bret Bielema</t>
  </si>
  <si>
    <t>Ricky Rahne</t>
  </si>
  <si>
    <t>Old Dominion</t>
  </si>
  <si>
    <t>Brent Pry</t>
  </si>
  <si>
    <t>Matt Rhule</t>
  </si>
  <si>
    <t>Ryan Walters</t>
  </si>
  <si>
    <t>Deion Sanders</t>
  </si>
  <si>
    <t>James Franklin</t>
  </si>
  <si>
    <t>Biff Poggi</t>
  </si>
  <si>
    <t>Charlotte</t>
  </si>
  <si>
    <t>Sonny Dykes</t>
  </si>
  <si>
    <t>Eric Morris</t>
  </si>
  <si>
    <t>North Texas</t>
  </si>
  <si>
    <t>Tom Herman</t>
  </si>
  <si>
    <t>Florida Atlantic</t>
  </si>
  <si>
    <t>Mario Cristobal</t>
  </si>
  <si>
    <t>Miami Florida</t>
  </si>
  <si>
    <t>Kevin Wilson</t>
  </si>
  <si>
    <t>Tulsa</t>
  </si>
  <si>
    <t>Dave Doeren</t>
  </si>
  <si>
    <t>Justin Wilcox</t>
  </si>
  <si>
    <t>Jim Mora</t>
  </si>
  <si>
    <t>UConn</t>
  </si>
  <si>
    <t>Brent Key</t>
  </si>
  <si>
    <t>Clay Helton</t>
  </si>
  <si>
    <t>Georgia Southern</t>
  </si>
  <si>
    <t>Dave Clawson</t>
  </si>
  <si>
    <t>Tyson Helton</t>
  </si>
  <si>
    <t>Western Kentucky</t>
  </si>
  <si>
    <t>Mack Brown</t>
  </si>
  <si>
    <t>Kirk Ferentz</t>
  </si>
  <si>
    <t>Brian Newberry</t>
  </si>
  <si>
    <t>Navy</t>
  </si>
  <si>
    <t>K.C. Keeler</t>
  </si>
  <si>
    <t>Sam Houston</t>
  </si>
  <si>
    <t>Marcus Freeman</t>
  </si>
  <si>
    <t>Notre Dame</t>
  </si>
  <si>
    <t>Brent Venables</t>
  </si>
  <si>
    <t>Oklahoma</t>
  </si>
  <si>
    <t>Hugh Freeze</t>
  </si>
  <si>
    <t>Auburn</t>
  </si>
  <si>
    <t>Jason Candle</t>
  </si>
  <si>
    <t>Toledo</t>
  </si>
  <si>
    <t>Troy Calhoun</t>
  </si>
  <si>
    <t>Air Force</t>
  </si>
  <si>
    <t>Tim Albin</t>
  </si>
  <si>
    <t>Ohio</t>
  </si>
  <si>
    <t>Jim McElwain</t>
  </si>
  <si>
    <t>Central Michigan</t>
  </si>
  <si>
    <t>Barry Odom</t>
  </si>
  <si>
    <t>UNLV</t>
  </si>
  <si>
    <t>Mark Stoops</t>
  </si>
  <si>
    <t>Kentucky</t>
  </si>
  <si>
    <t>Chuck Martin</t>
  </si>
  <si>
    <t>Miami Ohio</t>
  </si>
  <si>
    <t>Chris Creighton</t>
  </si>
  <si>
    <t>Eastern Michigan</t>
  </si>
  <si>
    <t>Thomas Hammock</t>
  </si>
  <si>
    <t>Northern Illinois</t>
  </si>
  <si>
    <t>Scot Loeffler</t>
  </si>
  <si>
    <t>Bowling Green</t>
  </si>
  <si>
    <t>Mike Norvell</t>
  </si>
  <si>
    <t>Florida State</t>
  </si>
  <si>
    <t>Chris Klieman</t>
  </si>
  <si>
    <t>Jeff Brohm</t>
  </si>
  <si>
    <t>Gus Malzahn</t>
  </si>
  <si>
    <t>Matt Campbell</t>
  </si>
  <si>
    <t>Iowa State</t>
  </si>
  <si>
    <t>Neal Brown</t>
  </si>
  <si>
    <t>West Virginia</t>
  </si>
  <si>
    <t>Lance Leipold</t>
  </si>
  <si>
    <t>Mike Elko</t>
  </si>
  <si>
    <t>Texas A&amp;M</t>
  </si>
  <si>
    <t>–</t>
  </si>
  <si>
    <t>Gerad Parker</t>
  </si>
  <si>
    <t>Troy</t>
  </si>
  <si>
    <t>Troy Taylor</t>
  </si>
  <si>
    <t>Scotty Walden</t>
  </si>
  <si>
    <t>UTEP</t>
  </si>
  <si>
    <t>Timmy Chang</t>
  </si>
  <si>
    <t>Hawaii</t>
  </si>
  <si>
    <t>Derek Mason</t>
  </si>
  <si>
    <t>Middle Tennessee</t>
  </si>
  <si>
    <t>Tony Sanchez</t>
  </si>
  <si>
    <t>New Mexico</t>
  </si>
  <si>
    <t>Trent Dilfer</t>
  </si>
  <si>
    <t>UAB</t>
  </si>
  <si>
    <t>Lance Taylor</t>
  </si>
  <si>
    <t>Western Michigan</t>
  </si>
  <si>
    <t>Brent Brennan</t>
  </si>
  <si>
    <t>Jedd Fisch</t>
  </si>
  <si>
    <t>Sean Lewis</t>
  </si>
  <si>
    <t>San Diego State</t>
  </si>
  <si>
    <t>Michael Desormeaux</t>
  </si>
  <si>
    <t>Louisiana</t>
  </si>
  <si>
    <t>Jonathan Smith</t>
  </si>
  <si>
    <t>Michigan State</t>
  </si>
  <si>
    <t>Jay Norvell</t>
  </si>
  <si>
    <t>Colorado State</t>
  </si>
  <si>
    <t>Pete Lembo</t>
  </si>
  <si>
    <t>Buffalo</t>
  </si>
  <si>
    <t>Alex Golesh</t>
  </si>
  <si>
    <t>South Florida</t>
  </si>
  <si>
    <t>Bryant Vincent</t>
  </si>
  <si>
    <t>Louisiana-Monroe</t>
  </si>
  <si>
    <t>Willie Fritz</t>
  </si>
  <si>
    <t>Ken Niumatalolo</t>
  </si>
  <si>
    <t>San Jose State</t>
  </si>
  <si>
    <t>Major Applewhite</t>
  </si>
  <si>
    <t>South Alabama</t>
  </si>
  <si>
    <t>Manny Diaz</t>
  </si>
  <si>
    <t>Rich Rodriguez</t>
  </si>
  <si>
    <t>Jacksonville State</t>
  </si>
  <si>
    <t>Tim Beck</t>
  </si>
  <si>
    <t>Coastal Carolina</t>
  </si>
  <si>
    <t>G.J. Kinne</t>
  </si>
  <si>
    <t>Texas State</t>
  </si>
  <si>
    <t>David Braun</t>
  </si>
  <si>
    <t>Jeff Tedford</t>
  </si>
  <si>
    <t>Fresno State</t>
  </si>
  <si>
    <t>Bill O'Brien</t>
  </si>
  <si>
    <t>Bronco Mendenhall</t>
  </si>
  <si>
    <t>Rhett Lashlee</t>
  </si>
  <si>
    <t>Spencer Danielson</t>
  </si>
  <si>
    <t>Boise State</t>
  </si>
  <si>
    <t>Curt Cignetti</t>
  </si>
  <si>
    <t>Jon Sumrall</t>
  </si>
  <si>
    <t>Tulane</t>
  </si>
  <si>
    <t>DeShaun Foster</t>
  </si>
  <si>
    <t>Dell McGee</t>
  </si>
  <si>
    <t>Georgia State</t>
  </si>
  <si>
    <t>Bob Chesney</t>
  </si>
  <si>
    <t>James Madison</t>
  </si>
  <si>
    <t>Jeff Choate</t>
  </si>
  <si>
    <t>Nevada</t>
  </si>
  <si>
    <t>Fran Brown</t>
  </si>
  <si>
    <t>Jeff Lebby</t>
  </si>
  <si>
    <t>Mississippi State</t>
  </si>
  <si>
    <t>Jay Sawvel</t>
  </si>
  <si>
    <t>Wyoming</t>
  </si>
  <si>
    <t>Trent Bray</t>
  </si>
  <si>
    <t>Oregon State</t>
  </si>
  <si>
    <t>Pac-12</t>
  </si>
  <si>
    <t>Brian Bohannon</t>
  </si>
  <si>
    <t>Kennesaw State</t>
  </si>
  <si>
    <t>Sherrone Moore</t>
  </si>
  <si>
    <t>Ryan Silverfield</t>
  </si>
  <si>
    <t>Memphis</t>
  </si>
  <si>
    <t>Lincoln Riley</t>
  </si>
  <si>
    <t>Dabo Swinney</t>
  </si>
  <si>
    <t>Luke Fickell</t>
  </si>
  <si>
    <t>Jamey Chadwell</t>
  </si>
  <si>
    <t>Liberty</t>
  </si>
  <si>
    <t>Jeff Monken</t>
  </si>
  <si>
    <t>Army</t>
  </si>
  <si>
    <t>Jake Dickert</t>
  </si>
  <si>
    <t>Washington State</t>
  </si>
  <si>
    <t>Kalen DeBoer</t>
  </si>
  <si>
    <t>Alabama</t>
  </si>
  <si>
    <t>Eliah Drinkwitz</t>
  </si>
  <si>
    <t>Missouri</t>
  </si>
  <si>
    <t>Josh Heupel</t>
  </si>
  <si>
    <t>Tennessee</t>
  </si>
  <si>
    <t>Brian Kelly</t>
  </si>
  <si>
    <t>LSU</t>
  </si>
  <si>
    <t>Dan Lanning</t>
  </si>
  <si>
    <t>Jeff Traylor</t>
  </si>
  <si>
    <t>UTSA</t>
  </si>
  <si>
    <t>Steve Sarkisian</t>
  </si>
  <si>
    <t>Texas</t>
  </si>
  <si>
    <t>Mike Gundy</t>
  </si>
  <si>
    <t>Oklahoma State</t>
  </si>
  <si>
    <t>Lane Kiffin</t>
  </si>
  <si>
    <t>Ole Miss</t>
  </si>
  <si>
    <t>Kyle Whittingham</t>
  </si>
  <si>
    <t>Kirby Smart</t>
  </si>
  <si>
    <t>Georgia</t>
  </si>
  <si>
    <t>Coaches Hot Seat Ranking - April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</si>
</sst>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8"/>
      <color theme="3"/>
      <name val="Franklin Gothic Demi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164" fontId="3" fillId="0" borderId="1" xfId="1" applyNumberFormat="1" applyFont="1" applyFill="1" applyBorder="1"/>
    <xf numFmtId="0" fontId="3" fillId="0" borderId="3" xfId="0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</cellXfs>
  <cellStyles count="3">
    <cellStyle name="Normal" xfId="0" builtinId="0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b5f40e5f102b7bd/Documents/CHS/Power%205%202024.xlsx" TargetMode="External"/><Relationship Id="rId1" Type="http://schemas.openxmlformats.org/officeDocument/2006/relationships/externalLinkPath" Target="/6b5f40e5f102b7bd/Documents/CHS/Power%205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S Rank"/>
      <sheetName val="CHS Rank (Spring)"/>
      <sheetName val="FBS Coaches and Record"/>
      <sheetName val="Sheet3"/>
      <sheetName val="Coach Salaries"/>
      <sheetName val="Changes"/>
      <sheetName val="Odds - March 18"/>
      <sheetName val="Big10 Sched"/>
      <sheetName val="Big 10 Exp vs Act"/>
      <sheetName val="Big 10 Line"/>
      <sheetName val="SEC Line"/>
      <sheetName val="Big 12 Line"/>
      <sheetName val="ACC Line"/>
    </sheetNames>
    <sheetDataSet>
      <sheetData sheetId="0"/>
      <sheetData sheetId="1"/>
      <sheetData sheetId="2"/>
      <sheetData sheetId="3">
        <row r="5">
          <cell r="I5" t="str">
            <v>Sam Pittman</v>
          </cell>
          <cell r="J5">
            <v>1</v>
          </cell>
          <cell r="K5">
            <v>0</v>
          </cell>
          <cell r="L5">
            <v>-1</v>
          </cell>
        </row>
        <row r="6">
          <cell r="I6" t="str">
            <v>Dave Aranda</v>
          </cell>
          <cell r="J6">
            <v>1</v>
          </cell>
          <cell r="K6">
            <v>1</v>
          </cell>
          <cell r="L6">
            <v>0</v>
          </cell>
        </row>
        <row r="7">
          <cell r="I7" t="str">
            <v>Billy Napier</v>
          </cell>
          <cell r="J7">
            <v>2</v>
          </cell>
          <cell r="K7">
            <v>1</v>
          </cell>
          <cell r="L7">
            <v>-1</v>
          </cell>
        </row>
        <row r="8">
          <cell r="I8" t="str">
            <v>Will Hall</v>
          </cell>
          <cell r="J8">
            <v>2</v>
          </cell>
          <cell r="K8">
            <v>2</v>
          </cell>
          <cell r="L8">
            <v>0</v>
          </cell>
        </row>
        <row r="9">
          <cell r="I9" t="str">
            <v>Clark Lea</v>
          </cell>
          <cell r="J9">
            <v>2</v>
          </cell>
          <cell r="K9">
            <v>0</v>
          </cell>
          <cell r="L9">
            <v>-2</v>
          </cell>
        </row>
        <row r="10">
          <cell r="I10" t="str">
            <v>Scott Satterfield</v>
          </cell>
          <cell r="J10">
            <v>0</v>
          </cell>
          <cell r="K10">
            <v>0</v>
          </cell>
          <cell r="L10">
            <v>0</v>
          </cell>
        </row>
        <row r="11">
          <cell r="I11" t="str">
            <v>Mike Houston</v>
          </cell>
          <cell r="J11">
            <v>2</v>
          </cell>
          <cell r="K11">
            <v>2</v>
          </cell>
          <cell r="L11">
            <v>0</v>
          </cell>
        </row>
        <row r="12">
          <cell r="I12" t="str">
            <v>Shane Beamer</v>
          </cell>
          <cell r="J12">
            <v>1</v>
          </cell>
          <cell r="K12">
            <v>1</v>
          </cell>
          <cell r="L12">
            <v>0</v>
          </cell>
        </row>
        <row r="13">
          <cell r="I13" t="str">
            <v>Ryan Day</v>
          </cell>
          <cell r="J13">
            <v>2</v>
          </cell>
          <cell r="K13">
            <v>0</v>
          </cell>
          <cell r="L13">
            <v>-2</v>
          </cell>
        </row>
        <row r="14">
          <cell r="I14" t="str">
            <v>Pat Narduzzi</v>
          </cell>
          <cell r="J14">
            <v>1</v>
          </cell>
          <cell r="K14">
            <v>1</v>
          </cell>
          <cell r="L14">
            <v>0</v>
          </cell>
        </row>
        <row r="15">
          <cell r="I15" t="str">
            <v>Kalani Sitake</v>
          </cell>
          <cell r="J15">
            <v>1</v>
          </cell>
          <cell r="K15">
            <v>1</v>
          </cell>
          <cell r="L15">
            <v>0</v>
          </cell>
        </row>
        <row r="16">
          <cell r="I16" t="str">
            <v>Kenni Burns</v>
          </cell>
          <cell r="J16">
            <v>3</v>
          </cell>
          <cell r="K16">
            <v>3</v>
          </cell>
          <cell r="L16">
            <v>0</v>
          </cell>
        </row>
        <row r="17">
          <cell r="I17" t="str">
            <v>Mike Neu</v>
          </cell>
          <cell r="J17">
            <v>3</v>
          </cell>
          <cell r="K17">
            <v>3</v>
          </cell>
          <cell r="L17">
            <v>0</v>
          </cell>
        </row>
        <row r="18">
          <cell r="I18" t="str">
            <v>Butch Jones</v>
          </cell>
          <cell r="J18">
            <v>4</v>
          </cell>
          <cell r="K18">
            <v>2</v>
          </cell>
          <cell r="L18">
            <v>-2</v>
          </cell>
        </row>
        <row r="19">
          <cell r="I19" t="str">
            <v>Charles Huff</v>
          </cell>
          <cell r="J19">
            <v>1</v>
          </cell>
          <cell r="K19">
            <v>1</v>
          </cell>
          <cell r="L19">
            <v>0</v>
          </cell>
        </row>
        <row r="20">
          <cell r="I20" t="str">
            <v>Mike Locksley</v>
          </cell>
          <cell r="J20">
            <v>2</v>
          </cell>
          <cell r="K20">
            <v>2</v>
          </cell>
          <cell r="L20">
            <v>0</v>
          </cell>
        </row>
        <row r="21">
          <cell r="I21" t="str">
            <v>Blake Anderson</v>
          </cell>
          <cell r="J21">
            <v>1</v>
          </cell>
          <cell r="K21">
            <v>0</v>
          </cell>
          <cell r="L21">
            <v>-1</v>
          </cell>
        </row>
        <row r="22">
          <cell r="I22" t="str">
            <v>Sonny Cumbie</v>
          </cell>
          <cell r="J22">
            <v>2</v>
          </cell>
          <cell r="K22">
            <v>2</v>
          </cell>
          <cell r="L22">
            <v>0</v>
          </cell>
        </row>
        <row r="23">
          <cell r="I23" t="str">
            <v>Stan Drayton</v>
          </cell>
          <cell r="J23">
            <v>3</v>
          </cell>
          <cell r="K23">
            <v>3</v>
          </cell>
          <cell r="L23">
            <v>0</v>
          </cell>
        </row>
        <row r="24">
          <cell r="I24" t="str">
            <v>Mike MacIntyre</v>
          </cell>
          <cell r="J24">
            <v>2</v>
          </cell>
          <cell r="K24">
            <v>1</v>
          </cell>
          <cell r="L24">
            <v>-1</v>
          </cell>
        </row>
        <row r="25">
          <cell r="I25" t="str">
            <v>Mike Bloomgren</v>
          </cell>
          <cell r="J25">
            <v>4</v>
          </cell>
          <cell r="K25">
            <v>2</v>
          </cell>
          <cell r="L25">
            <v>-2</v>
          </cell>
        </row>
        <row r="26">
          <cell r="I26" t="str">
            <v>Shawn Clark</v>
          </cell>
          <cell r="J26">
            <v>1</v>
          </cell>
          <cell r="K26">
            <v>1</v>
          </cell>
          <cell r="L26">
            <v>0</v>
          </cell>
        </row>
        <row r="27">
          <cell r="I27" t="str">
            <v>Greg Schiano</v>
          </cell>
          <cell r="J27">
            <v>2</v>
          </cell>
          <cell r="K27">
            <v>2</v>
          </cell>
          <cell r="L27">
            <v>0</v>
          </cell>
        </row>
        <row r="28">
          <cell r="I28" t="str">
            <v>Joey McGuire</v>
          </cell>
          <cell r="J28">
            <v>1</v>
          </cell>
          <cell r="K28">
            <v>1</v>
          </cell>
          <cell r="L28">
            <v>0</v>
          </cell>
        </row>
        <row r="29">
          <cell r="I29" t="str">
            <v>Tony Elliott</v>
          </cell>
          <cell r="J29">
            <v>2</v>
          </cell>
          <cell r="K29">
            <v>1</v>
          </cell>
          <cell r="L29">
            <v>-1</v>
          </cell>
        </row>
        <row r="30">
          <cell r="I30" t="str">
            <v>P.J. Fleck</v>
          </cell>
          <cell r="J30">
            <v>1</v>
          </cell>
          <cell r="K30">
            <v>1</v>
          </cell>
          <cell r="L30">
            <v>0</v>
          </cell>
        </row>
        <row r="31">
          <cell r="I31" t="str">
            <v>Don Brown</v>
          </cell>
          <cell r="J31">
            <v>3</v>
          </cell>
          <cell r="K31">
            <v>1</v>
          </cell>
          <cell r="L31">
            <v>-2</v>
          </cell>
        </row>
        <row r="32">
          <cell r="I32" t="str">
            <v>Kenny Dillingham</v>
          </cell>
          <cell r="J32">
            <v>1</v>
          </cell>
          <cell r="K32">
            <v>1</v>
          </cell>
          <cell r="L32">
            <v>0</v>
          </cell>
        </row>
        <row r="33">
          <cell r="I33" t="str">
            <v>Bret Bielema</v>
          </cell>
          <cell r="J33">
            <v>1</v>
          </cell>
          <cell r="K33">
            <v>1</v>
          </cell>
          <cell r="L33">
            <v>0</v>
          </cell>
        </row>
        <row r="34">
          <cell r="I34" t="str">
            <v>Ricky Rahne</v>
          </cell>
          <cell r="J34">
            <v>2</v>
          </cell>
          <cell r="K34">
            <v>2</v>
          </cell>
          <cell r="L34">
            <v>0</v>
          </cell>
        </row>
        <row r="35">
          <cell r="I35" t="str">
            <v>Brent Pry</v>
          </cell>
          <cell r="J35">
            <v>2</v>
          </cell>
          <cell r="K35">
            <v>2</v>
          </cell>
          <cell r="L35">
            <v>0</v>
          </cell>
        </row>
        <row r="36">
          <cell r="I36" t="str">
            <v>Matt Rhule</v>
          </cell>
          <cell r="J36">
            <v>1</v>
          </cell>
          <cell r="K36">
            <v>1</v>
          </cell>
          <cell r="L36">
            <v>0</v>
          </cell>
        </row>
        <row r="37">
          <cell r="I37" t="str">
            <v>Ryan Walters</v>
          </cell>
          <cell r="J37">
            <v>2</v>
          </cell>
          <cell r="K37">
            <v>2</v>
          </cell>
          <cell r="L37">
            <v>0</v>
          </cell>
        </row>
        <row r="38">
          <cell r="I38" t="str">
            <v>Deion Sanders</v>
          </cell>
          <cell r="J38">
            <v>0</v>
          </cell>
          <cell r="K38">
            <v>0</v>
          </cell>
          <cell r="L38">
            <v>0</v>
          </cell>
        </row>
        <row r="39">
          <cell r="I39" t="str">
            <v>James Franklin</v>
          </cell>
          <cell r="J39">
            <v>1</v>
          </cell>
          <cell r="K39">
            <v>1</v>
          </cell>
          <cell r="L39">
            <v>0</v>
          </cell>
        </row>
        <row r="40">
          <cell r="I40" t="str">
            <v>Biff Poggi</v>
          </cell>
          <cell r="J40">
            <v>2</v>
          </cell>
          <cell r="K40">
            <v>2</v>
          </cell>
          <cell r="L40">
            <v>0</v>
          </cell>
        </row>
        <row r="41">
          <cell r="I41" t="str">
            <v>Sonny Dykes</v>
          </cell>
          <cell r="J41">
            <v>0</v>
          </cell>
          <cell r="K41">
            <v>1</v>
          </cell>
          <cell r="L41">
            <v>1</v>
          </cell>
        </row>
        <row r="42">
          <cell r="I42" t="str">
            <v>Eric Morris</v>
          </cell>
          <cell r="J42">
            <v>2</v>
          </cell>
          <cell r="K42">
            <v>2</v>
          </cell>
          <cell r="L42">
            <v>0</v>
          </cell>
        </row>
        <row r="43">
          <cell r="I43" t="str">
            <v>Tom Herman</v>
          </cell>
          <cell r="J43">
            <v>1</v>
          </cell>
          <cell r="K43">
            <v>1</v>
          </cell>
          <cell r="L43">
            <v>0</v>
          </cell>
        </row>
        <row r="44">
          <cell r="I44" t="str">
            <v>Mario Cristobal</v>
          </cell>
          <cell r="J44">
            <v>2</v>
          </cell>
          <cell r="K44">
            <v>0</v>
          </cell>
          <cell r="L44">
            <v>-2</v>
          </cell>
        </row>
        <row r="45">
          <cell r="I45" t="str">
            <v>Kevin Wilson</v>
          </cell>
          <cell r="J45">
            <v>1</v>
          </cell>
          <cell r="K45">
            <v>1</v>
          </cell>
          <cell r="L45">
            <v>0</v>
          </cell>
        </row>
        <row r="46">
          <cell r="I46" t="str">
            <v>Dave Doeren</v>
          </cell>
          <cell r="J46">
            <v>2</v>
          </cell>
          <cell r="K46">
            <v>1</v>
          </cell>
          <cell r="L46">
            <v>-1</v>
          </cell>
        </row>
        <row r="47">
          <cell r="I47" t="str">
            <v>Justin Wilcox</v>
          </cell>
          <cell r="J47">
            <v>3</v>
          </cell>
          <cell r="K47">
            <v>3</v>
          </cell>
          <cell r="L47">
            <v>0</v>
          </cell>
        </row>
        <row r="48">
          <cell r="I48" t="str">
            <v>Jim Mora</v>
          </cell>
          <cell r="J48" t="e">
            <v>#N/A</v>
          </cell>
          <cell r="K48" t="e">
            <v>#N/A</v>
          </cell>
          <cell r="L48" t="e">
            <v>#N/A</v>
          </cell>
        </row>
        <row r="49">
          <cell r="I49" t="str">
            <v>Brent Key</v>
          </cell>
          <cell r="J49">
            <v>2</v>
          </cell>
          <cell r="K49">
            <v>2</v>
          </cell>
          <cell r="L49">
            <v>0</v>
          </cell>
        </row>
        <row r="50">
          <cell r="I50" t="str">
            <v>Joe Moorhead</v>
          </cell>
          <cell r="J50">
            <v>2</v>
          </cell>
          <cell r="K50">
            <v>1</v>
          </cell>
          <cell r="L50">
            <v>-1</v>
          </cell>
        </row>
        <row r="51">
          <cell r="I51" t="str">
            <v>Clay Helton</v>
          </cell>
          <cell r="J51">
            <v>2</v>
          </cell>
          <cell r="K51">
            <v>1</v>
          </cell>
          <cell r="L51">
            <v>-1</v>
          </cell>
        </row>
        <row r="52">
          <cell r="I52" t="str">
            <v>Dave Clawson</v>
          </cell>
          <cell r="J52">
            <v>1</v>
          </cell>
          <cell r="K52">
            <v>0</v>
          </cell>
          <cell r="L52">
            <v>-1</v>
          </cell>
        </row>
        <row r="53">
          <cell r="I53" t="str">
            <v>Tyson Helton</v>
          </cell>
          <cell r="J53">
            <v>1</v>
          </cell>
          <cell r="K53">
            <v>1</v>
          </cell>
          <cell r="L53">
            <v>0</v>
          </cell>
        </row>
        <row r="54">
          <cell r="I54" t="str">
            <v>Mack Brown</v>
          </cell>
          <cell r="J54">
            <v>1</v>
          </cell>
          <cell r="K54">
            <v>1</v>
          </cell>
          <cell r="L54">
            <v>0</v>
          </cell>
        </row>
        <row r="55">
          <cell r="I55" t="str">
            <v>Kirk Ferentz</v>
          </cell>
          <cell r="J55">
            <v>2</v>
          </cell>
          <cell r="K55">
            <v>2</v>
          </cell>
          <cell r="L55">
            <v>0</v>
          </cell>
        </row>
        <row r="56">
          <cell r="I56" t="str">
            <v>Brian Newberry</v>
          </cell>
          <cell r="J56">
            <v>3</v>
          </cell>
          <cell r="K56">
            <v>3</v>
          </cell>
          <cell r="L56">
            <v>0</v>
          </cell>
        </row>
        <row r="57">
          <cell r="I57" t="str">
            <v>K.C. Keeler</v>
          </cell>
          <cell r="J57">
            <v>0</v>
          </cell>
          <cell r="K57">
            <v>0</v>
          </cell>
          <cell r="L57">
            <v>0</v>
          </cell>
        </row>
        <row r="58">
          <cell r="I58" t="str">
            <v>Marcus Freeman</v>
          </cell>
          <cell r="J58">
            <v>2</v>
          </cell>
          <cell r="K58">
            <v>1</v>
          </cell>
          <cell r="L58">
            <v>-1</v>
          </cell>
        </row>
        <row r="59">
          <cell r="I59" t="str">
            <v>Brent Venables</v>
          </cell>
          <cell r="J59">
            <v>3</v>
          </cell>
          <cell r="K59">
            <v>1</v>
          </cell>
          <cell r="L59">
            <v>-2</v>
          </cell>
        </row>
        <row r="60">
          <cell r="I60" t="str">
            <v>Hugh Freeze</v>
          </cell>
          <cell r="J60">
            <v>1</v>
          </cell>
          <cell r="K60">
            <v>1</v>
          </cell>
          <cell r="L60">
            <v>0</v>
          </cell>
        </row>
        <row r="61">
          <cell r="I61" t="str">
            <v>Jason Candle</v>
          </cell>
          <cell r="J61">
            <v>1</v>
          </cell>
          <cell r="K61">
            <v>2</v>
          </cell>
          <cell r="L61">
            <v>1</v>
          </cell>
        </row>
        <row r="62">
          <cell r="I62" t="str">
            <v>Troy Calhoun</v>
          </cell>
          <cell r="J62">
            <v>1</v>
          </cell>
          <cell r="K62">
            <v>1</v>
          </cell>
          <cell r="L62">
            <v>0</v>
          </cell>
        </row>
        <row r="63">
          <cell r="I63" t="str">
            <v>Tim Albin</v>
          </cell>
          <cell r="J63">
            <v>1</v>
          </cell>
          <cell r="K63">
            <v>2</v>
          </cell>
          <cell r="L63">
            <v>1</v>
          </cell>
        </row>
        <row r="64">
          <cell r="I64" t="str">
            <v>Jim McElwain</v>
          </cell>
          <cell r="J64">
            <v>2</v>
          </cell>
          <cell r="K64">
            <v>1</v>
          </cell>
          <cell r="L64">
            <v>-1</v>
          </cell>
        </row>
        <row r="65">
          <cell r="I65" t="str">
            <v>Barry Odom</v>
          </cell>
          <cell r="J65">
            <v>2</v>
          </cell>
          <cell r="K65">
            <v>2</v>
          </cell>
          <cell r="L65">
            <v>0</v>
          </cell>
        </row>
        <row r="66">
          <cell r="I66" t="str">
            <v>Mark Stoops</v>
          </cell>
          <cell r="J66">
            <v>2</v>
          </cell>
          <cell r="K66">
            <v>1</v>
          </cell>
          <cell r="L66">
            <v>-1</v>
          </cell>
        </row>
        <row r="67">
          <cell r="I67" t="str">
            <v>Chuck Martin</v>
          </cell>
          <cell r="J67">
            <v>3</v>
          </cell>
          <cell r="K67">
            <v>2</v>
          </cell>
          <cell r="L67">
            <v>-1</v>
          </cell>
        </row>
        <row r="68">
          <cell r="I68" t="str">
            <v>Chris Creighton</v>
          </cell>
          <cell r="J68">
            <v>2</v>
          </cell>
          <cell r="K68">
            <v>2</v>
          </cell>
          <cell r="L68">
            <v>0</v>
          </cell>
        </row>
        <row r="69">
          <cell r="I69" t="str">
            <v>Thomas Hammock</v>
          </cell>
          <cell r="J69">
            <v>2</v>
          </cell>
          <cell r="K69">
            <v>1</v>
          </cell>
          <cell r="L69">
            <v>-1</v>
          </cell>
        </row>
        <row r="70">
          <cell r="I70" t="str">
            <v>Scot Loeffler</v>
          </cell>
          <cell r="J70">
            <v>3</v>
          </cell>
          <cell r="K70">
            <v>3</v>
          </cell>
          <cell r="L70">
            <v>0</v>
          </cell>
        </row>
        <row r="71">
          <cell r="I71" t="str">
            <v>Mike Norvell</v>
          </cell>
          <cell r="J71">
            <v>2</v>
          </cell>
          <cell r="K71">
            <v>3</v>
          </cell>
          <cell r="L71">
            <v>1</v>
          </cell>
        </row>
        <row r="72">
          <cell r="I72" t="str">
            <v>Chris Klieman</v>
          </cell>
          <cell r="J72">
            <v>0</v>
          </cell>
          <cell r="K72">
            <v>2</v>
          </cell>
          <cell r="L72">
            <v>2</v>
          </cell>
        </row>
        <row r="73">
          <cell r="I73" t="str">
            <v>Jeff Brohm</v>
          </cell>
          <cell r="J73">
            <v>0</v>
          </cell>
          <cell r="K73">
            <v>0</v>
          </cell>
          <cell r="L73">
            <v>0</v>
          </cell>
        </row>
        <row r="74">
          <cell r="I74" t="str">
            <v>Gus Malzahn</v>
          </cell>
          <cell r="J74">
            <v>1</v>
          </cell>
          <cell r="K74">
            <v>1</v>
          </cell>
          <cell r="L74">
            <v>0</v>
          </cell>
        </row>
        <row r="75">
          <cell r="I75" t="str">
            <v>Matt Campbell</v>
          </cell>
          <cell r="J75">
            <v>2</v>
          </cell>
          <cell r="K75">
            <v>1</v>
          </cell>
          <cell r="L75">
            <v>-1</v>
          </cell>
        </row>
        <row r="76">
          <cell r="I76" t="str">
            <v>Neal Brown</v>
          </cell>
          <cell r="J76">
            <v>5</v>
          </cell>
          <cell r="K76">
            <v>2</v>
          </cell>
          <cell r="L76">
            <v>-3</v>
          </cell>
        </row>
        <row r="77">
          <cell r="I77" t="str">
            <v>Lance Leipold</v>
          </cell>
          <cell r="J77">
            <v>1</v>
          </cell>
          <cell r="K77">
            <v>1</v>
          </cell>
          <cell r="L77">
            <v>0</v>
          </cell>
        </row>
        <row r="78">
          <cell r="I78" t="str">
            <v>Mike Elko</v>
          </cell>
          <cell r="J78">
            <v>1</v>
          </cell>
          <cell r="K78">
            <v>2</v>
          </cell>
          <cell r="L78">
            <v>1</v>
          </cell>
        </row>
        <row r="79">
          <cell r="I79" t="str">
            <v>Gerad Parker</v>
          </cell>
          <cell r="J79" t="e">
            <v>#N/A</v>
          </cell>
          <cell r="K79" t="e">
            <v>#N/A</v>
          </cell>
          <cell r="L79" t="e">
            <v>#N/A</v>
          </cell>
        </row>
        <row r="80">
          <cell r="I80" t="str">
            <v>Troy Taylor</v>
          </cell>
          <cell r="J80">
            <v>2</v>
          </cell>
          <cell r="K80">
            <v>2</v>
          </cell>
          <cell r="L80">
            <v>0</v>
          </cell>
        </row>
        <row r="81">
          <cell r="I81" t="str">
            <v>Scotty Walden</v>
          </cell>
          <cell r="J81" t="e">
            <v>#N/A</v>
          </cell>
          <cell r="K81" t="e">
            <v>#N/A</v>
          </cell>
          <cell r="L81" t="e">
            <v>#N/A</v>
          </cell>
        </row>
        <row r="82">
          <cell r="I82" t="str">
            <v>Timmy Chang</v>
          </cell>
          <cell r="J82">
            <v>2</v>
          </cell>
          <cell r="K82">
            <v>1</v>
          </cell>
          <cell r="L82">
            <v>-1</v>
          </cell>
        </row>
        <row r="83">
          <cell r="I83" t="str">
            <v>Derek Mason</v>
          </cell>
          <cell r="J83" t="e">
            <v>#N/A</v>
          </cell>
          <cell r="K83" t="e">
            <v>#N/A</v>
          </cell>
          <cell r="L83" t="e">
            <v>#N/A</v>
          </cell>
        </row>
        <row r="84">
          <cell r="I84" t="str">
            <v>Tony Sanchez</v>
          </cell>
          <cell r="J84" t="e">
            <v>#N/A</v>
          </cell>
          <cell r="K84" t="e">
            <v>#N/A</v>
          </cell>
          <cell r="L84" t="e">
            <v>#N/A</v>
          </cell>
        </row>
        <row r="85">
          <cell r="I85" t="str">
            <v>Trent Dilfer</v>
          </cell>
          <cell r="J85">
            <v>2</v>
          </cell>
          <cell r="K85">
            <v>2</v>
          </cell>
          <cell r="L85">
            <v>0</v>
          </cell>
        </row>
        <row r="86">
          <cell r="I86" t="str">
            <v>Lance Taylor</v>
          </cell>
          <cell r="J86">
            <v>1</v>
          </cell>
          <cell r="K86">
            <v>1</v>
          </cell>
          <cell r="L86">
            <v>0</v>
          </cell>
        </row>
        <row r="87">
          <cell r="I87" t="str">
            <v>Brent Brennan</v>
          </cell>
          <cell r="J87">
            <v>1</v>
          </cell>
          <cell r="K87">
            <v>2</v>
          </cell>
          <cell r="L87">
            <v>1</v>
          </cell>
        </row>
        <row r="88">
          <cell r="I88" t="str">
            <v>Jedd Fisch</v>
          </cell>
          <cell r="J88">
            <v>2</v>
          </cell>
          <cell r="K88">
            <v>3</v>
          </cell>
          <cell r="L88">
            <v>1</v>
          </cell>
        </row>
        <row r="89">
          <cell r="I89" t="str">
            <v>Sean Lewis</v>
          </cell>
          <cell r="J89" t="e">
            <v>#N/A</v>
          </cell>
          <cell r="K89" t="e">
            <v>#N/A</v>
          </cell>
          <cell r="L89" t="e">
            <v>#N/A</v>
          </cell>
        </row>
        <row r="90">
          <cell r="I90" t="str">
            <v>Michael Desormeaux</v>
          </cell>
          <cell r="J90">
            <v>2</v>
          </cell>
          <cell r="K90">
            <v>2</v>
          </cell>
          <cell r="L90">
            <v>0</v>
          </cell>
        </row>
        <row r="91">
          <cell r="I91" t="str">
            <v>Jonathan Smith</v>
          </cell>
          <cell r="J91">
            <v>2</v>
          </cell>
          <cell r="K91">
            <v>1</v>
          </cell>
          <cell r="L91">
            <v>-1</v>
          </cell>
        </row>
        <row r="92">
          <cell r="I92" t="str">
            <v>Jay Norvell</v>
          </cell>
          <cell r="J92">
            <v>2</v>
          </cell>
          <cell r="K92">
            <v>1</v>
          </cell>
          <cell r="L92">
            <v>-1</v>
          </cell>
        </row>
        <row r="93">
          <cell r="I93" t="str">
            <v>Pete Lembo</v>
          </cell>
          <cell r="J93" t="e">
            <v>#N/A</v>
          </cell>
          <cell r="K93" t="e">
            <v>#N/A</v>
          </cell>
          <cell r="L93" t="e">
            <v>#N/A</v>
          </cell>
        </row>
        <row r="94">
          <cell r="I94" t="str">
            <v>Alex Golesh</v>
          </cell>
          <cell r="J94">
            <v>1</v>
          </cell>
          <cell r="K94">
            <v>1</v>
          </cell>
          <cell r="L94">
            <v>0</v>
          </cell>
        </row>
        <row r="95">
          <cell r="I95" t="str">
            <v>Bryant Vincent</v>
          </cell>
          <cell r="J95" t="e">
            <v>#N/A</v>
          </cell>
          <cell r="K95" t="e">
            <v>#N/A</v>
          </cell>
          <cell r="L95" t="e">
            <v>#N/A</v>
          </cell>
        </row>
        <row r="96">
          <cell r="I96" t="str">
            <v>Willie Fritz</v>
          </cell>
          <cell r="J96">
            <v>1</v>
          </cell>
          <cell r="K96">
            <v>3</v>
          </cell>
          <cell r="L96">
            <v>2</v>
          </cell>
        </row>
        <row r="97">
          <cell r="I97" t="str">
            <v>Ken Niumatalolo</v>
          </cell>
          <cell r="J97" t="e">
            <v>#N/A</v>
          </cell>
          <cell r="K97" t="e">
            <v>#N/A</v>
          </cell>
          <cell r="L97" t="e">
            <v>#N/A</v>
          </cell>
        </row>
        <row r="98">
          <cell r="I98" t="str">
            <v>Major Applewhite</v>
          </cell>
          <cell r="J98" t="e">
            <v>#N/A</v>
          </cell>
          <cell r="K98" t="e">
            <v>#N/A</v>
          </cell>
          <cell r="L98" t="e">
            <v>#N/A</v>
          </cell>
        </row>
        <row r="99">
          <cell r="I99" t="str">
            <v>Manny Diaz</v>
          </cell>
          <cell r="J99" t="e">
            <v>#N/A</v>
          </cell>
          <cell r="K99" t="e">
            <v>#N/A</v>
          </cell>
          <cell r="L99" t="e">
            <v>#N/A</v>
          </cell>
        </row>
        <row r="100">
          <cell r="I100" t="str">
            <v>Rich Rodriguez</v>
          </cell>
          <cell r="J100">
            <v>1</v>
          </cell>
          <cell r="K100" t="str">
            <v>None</v>
          </cell>
          <cell r="L100" t="e">
            <v>#VALUE!</v>
          </cell>
        </row>
        <row r="101">
          <cell r="I101" t="str">
            <v>Tim Beck</v>
          </cell>
          <cell r="J101">
            <v>1</v>
          </cell>
          <cell r="K101">
            <v>1</v>
          </cell>
          <cell r="L101">
            <v>0</v>
          </cell>
        </row>
        <row r="102">
          <cell r="I102" t="str">
            <v>G.J. Kinne</v>
          </cell>
          <cell r="J102">
            <v>2</v>
          </cell>
          <cell r="K102">
            <v>2</v>
          </cell>
          <cell r="L102">
            <v>0</v>
          </cell>
        </row>
        <row r="103">
          <cell r="I103" t="str">
            <v>David Braun</v>
          </cell>
          <cell r="J103" t="e">
            <v>#N/A</v>
          </cell>
          <cell r="K103" t="e">
            <v>#N/A</v>
          </cell>
          <cell r="L103" t="e">
            <v>#N/A</v>
          </cell>
        </row>
        <row r="104">
          <cell r="I104" t="str">
            <v>Jeff Tedford</v>
          </cell>
          <cell r="J104">
            <v>1</v>
          </cell>
          <cell r="K104">
            <v>1</v>
          </cell>
          <cell r="L104">
            <v>0</v>
          </cell>
        </row>
        <row r="105">
          <cell r="I105" t="str">
            <v>Bill O'Brien</v>
          </cell>
          <cell r="J105" t="e">
            <v>#N/A</v>
          </cell>
          <cell r="K105" t="e">
            <v>#N/A</v>
          </cell>
          <cell r="L105" t="e">
            <v>#N/A</v>
          </cell>
        </row>
        <row r="106">
          <cell r="I106" t="str">
            <v>Bronco Mendenhall</v>
          </cell>
          <cell r="J106" t="e">
            <v>#N/A</v>
          </cell>
          <cell r="K106" t="e">
            <v>#N/A</v>
          </cell>
          <cell r="L106" t="e">
            <v>#N/A</v>
          </cell>
        </row>
        <row r="107">
          <cell r="I107" t="str">
            <v>Rhett Lashlee</v>
          </cell>
          <cell r="J107">
            <v>2</v>
          </cell>
          <cell r="K107">
            <v>1</v>
          </cell>
          <cell r="L107">
            <v>-1</v>
          </cell>
        </row>
        <row r="108">
          <cell r="I108" t="str">
            <v>Spencer Danielson</v>
          </cell>
          <cell r="J108" t="e">
            <v>#N/A</v>
          </cell>
          <cell r="K108" t="e">
            <v>#N/A</v>
          </cell>
          <cell r="L108" t="e">
            <v>#N/A</v>
          </cell>
        </row>
        <row r="109">
          <cell r="I109" t="str">
            <v>Curt Cignetti</v>
          </cell>
          <cell r="J109">
            <v>1</v>
          </cell>
          <cell r="K109">
            <v>0</v>
          </cell>
          <cell r="L109">
            <v>-1</v>
          </cell>
        </row>
        <row r="110">
          <cell r="I110" t="str">
            <v>Jon Sumrall</v>
          </cell>
          <cell r="J110">
            <v>1</v>
          </cell>
          <cell r="K110">
            <v>1</v>
          </cell>
          <cell r="L110">
            <v>0</v>
          </cell>
        </row>
        <row r="111">
          <cell r="I111" t="str">
            <v>DeShaun Foster</v>
          </cell>
          <cell r="J111" t="e">
            <v>#N/A</v>
          </cell>
          <cell r="K111" t="e">
            <v>#N/A</v>
          </cell>
          <cell r="L111" t="e">
            <v>#N/A</v>
          </cell>
        </row>
        <row r="112">
          <cell r="I112" t="str">
            <v>Dell McGee</v>
          </cell>
          <cell r="J112" t="e">
            <v>#N/A</v>
          </cell>
          <cell r="K112" t="e">
            <v>#N/A</v>
          </cell>
          <cell r="L112" t="e">
            <v>#N/A</v>
          </cell>
        </row>
        <row r="113">
          <cell r="I113" t="str">
            <v>Bob Chesney</v>
          </cell>
          <cell r="J113" t="e">
            <v>#N/A</v>
          </cell>
          <cell r="K113" t="e">
            <v>#N/A</v>
          </cell>
          <cell r="L113" t="e">
            <v>#N/A</v>
          </cell>
        </row>
        <row r="114">
          <cell r="I114" t="str">
            <v>Jeff Choate</v>
          </cell>
          <cell r="J114" t="e">
            <v>#N/A</v>
          </cell>
          <cell r="K114" t="e">
            <v>#N/A</v>
          </cell>
          <cell r="L114" t="e">
            <v>#N/A</v>
          </cell>
        </row>
        <row r="115">
          <cell r="I115" t="str">
            <v>Fran Brown</v>
          </cell>
          <cell r="J115" t="e">
            <v>#N/A</v>
          </cell>
          <cell r="K115" t="e">
            <v>#N/A</v>
          </cell>
          <cell r="L115" t="e">
            <v>#N/A</v>
          </cell>
        </row>
        <row r="116">
          <cell r="I116" t="str">
            <v>Jeff Lebby</v>
          </cell>
          <cell r="J116" t="e">
            <v>#N/A</v>
          </cell>
          <cell r="K116" t="e">
            <v>#N/A</v>
          </cell>
          <cell r="L116" t="e">
            <v>#N/A</v>
          </cell>
        </row>
        <row r="117">
          <cell r="I117" t="str">
            <v>Jay Sawvel</v>
          </cell>
          <cell r="J117" t="e">
            <v>#N/A</v>
          </cell>
          <cell r="K117" t="e">
            <v>#N/A</v>
          </cell>
          <cell r="L117" t="e">
            <v>#N/A</v>
          </cell>
        </row>
        <row r="118">
          <cell r="I118" t="str">
            <v>Trent Bray</v>
          </cell>
          <cell r="J118" t="e">
            <v>#N/A</v>
          </cell>
          <cell r="K118" t="e">
            <v>#N/A</v>
          </cell>
          <cell r="L118" t="e">
            <v>#N/A</v>
          </cell>
        </row>
        <row r="119">
          <cell r="I119" t="str">
            <v>Brian Bohannon</v>
          </cell>
          <cell r="J119" t="e">
            <v>#N/A</v>
          </cell>
          <cell r="K119" t="e">
            <v>#N/A</v>
          </cell>
          <cell r="L119" t="e">
            <v>#N/A</v>
          </cell>
        </row>
        <row r="120">
          <cell r="I120" t="str">
            <v>Sherrone Moore</v>
          </cell>
          <cell r="J120" t="e">
            <v>#N/A</v>
          </cell>
          <cell r="K120" t="e">
            <v>#N/A</v>
          </cell>
          <cell r="L120" t="e">
            <v>#N/A</v>
          </cell>
        </row>
        <row r="121">
          <cell r="I121" t="str">
            <v>Ryan Silverfield</v>
          </cell>
          <cell r="J121">
            <v>3</v>
          </cell>
          <cell r="K121">
            <v>1</v>
          </cell>
          <cell r="L121">
            <v>-2</v>
          </cell>
        </row>
        <row r="122">
          <cell r="I122" t="str">
            <v>Lincoln Riley</v>
          </cell>
          <cell r="J122">
            <v>0</v>
          </cell>
          <cell r="K122">
            <v>0</v>
          </cell>
          <cell r="L122">
            <v>0</v>
          </cell>
        </row>
        <row r="123">
          <cell r="I123" t="str">
            <v>Dabo Swinney</v>
          </cell>
          <cell r="J123">
            <v>0</v>
          </cell>
          <cell r="K123">
            <v>0</v>
          </cell>
          <cell r="L123">
            <v>0</v>
          </cell>
        </row>
        <row r="124">
          <cell r="I124" t="str">
            <v>Luke Fickell</v>
          </cell>
          <cell r="J124">
            <v>1</v>
          </cell>
          <cell r="K124">
            <v>1</v>
          </cell>
          <cell r="L124">
            <v>0</v>
          </cell>
        </row>
        <row r="125">
          <cell r="I125" t="str">
            <v>Jamey Chadwell</v>
          </cell>
          <cell r="J125">
            <v>0</v>
          </cell>
          <cell r="K125">
            <v>0</v>
          </cell>
          <cell r="L125">
            <v>0</v>
          </cell>
        </row>
        <row r="126">
          <cell r="I126" t="str">
            <v>Jeff Monken</v>
          </cell>
          <cell r="J126">
            <v>1</v>
          </cell>
          <cell r="K126">
            <v>1</v>
          </cell>
          <cell r="L126">
            <v>0</v>
          </cell>
        </row>
        <row r="127">
          <cell r="I127" t="str">
            <v>Jake Dickert</v>
          </cell>
          <cell r="J127">
            <v>2</v>
          </cell>
          <cell r="K127">
            <v>1</v>
          </cell>
          <cell r="L127">
            <v>-1</v>
          </cell>
        </row>
        <row r="128">
          <cell r="I128" t="str">
            <v>Kalen DeBoer</v>
          </cell>
          <cell r="J128">
            <v>0</v>
          </cell>
          <cell r="K128">
            <v>1</v>
          </cell>
          <cell r="L128">
            <v>1</v>
          </cell>
        </row>
        <row r="129">
          <cell r="I129" t="str">
            <v>Eliah Drinkwitz</v>
          </cell>
          <cell r="J129">
            <v>3</v>
          </cell>
          <cell r="K129">
            <v>2</v>
          </cell>
          <cell r="L129">
            <v>-1</v>
          </cell>
        </row>
        <row r="130">
          <cell r="I130" t="str">
            <v>Josh Heupel</v>
          </cell>
          <cell r="J130">
            <v>1</v>
          </cell>
          <cell r="K130">
            <v>1</v>
          </cell>
          <cell r="L130">
            <v>0</v>
          </cell>
        </row>
        <row r="131">
          <cell r="I131" t="str">
            <v>Brian Kelly</v>
          </cell>
          <cell r="J131">
            <v>0</v>
          </cell>
          <cell r="K131">
            <v>0</v>
          </cell>
          <cell r="L131">
            <v>0</v>
          </cell>
        </row>
        <row r="132">
          <cell r="I132" t="str">
            <v>Dan Lanning</v>
          </cell>
          <cell r="J132">
            <v>1</v>
          </cell>
          <cell r="K132">
            <v>1</v>
          </cell>
          <cell r="L132">
            <v>0</v>
          </cell>
        </row>
        <row r="133">
          <cell r="I133" t="str">
            <v>Jeff Traylor</v>
          </cell>
          <cell r="J133">
            <v>0</v>
          </cell>
          <cell r="K133">
            <v>0</v>
          </cell>
          <cell r="L133">
            <v>0</v>
          </cell>
        </row>
        <row r="134">
          <cell r="I134" t="str">
            <v>Steve Sarkisian</v>
          </cell>
          <cell r="J134">
            <v>2</v>
          </cell>
          <cell r="K134">
            <v>1</v>
          </cell>
          <cell r="L134">
            <v>-1</v>
          </cell>
        </row>
        <row r="135">
          <cell r="I135" t="str">
            <v>Mike Gundy</v>
          </cell>
          <cell r="J135">
            <v>2</v>
          </cell>
          <cell r="K135">
            <v>1</v>
          </cell>
          <cell r="L135">
            <v>-1</v>
          </cell>
        </row>
        <row r="136">
          <cell r="I136" t="str">
            <v>Lane Kiffin</v>
          </cell>
          <cell r="J136">
            <v>2</v>
          </cell>
          <cell r="K136">
            <v>1</v>
          </cell>
          <cell r="L136">
            <v>-1</v>
          </cell>
        </row>
        <row r="137">
          <cell r="I137" t="str">
            <v>Kyle Whittingham</v>
          </cell>
          <cell r="J137">
            <v>0</v>
          </cell>
          <cell r="K137">
            <v>0</v>
          </cell>
          <cell r="L137">
            <v>0</v>
          </cell>
        </row>
        <row r="138">
          <cell r="I138" t="str">
            <v>Kirby Smart</v>
          </cell>
          <cell r="J138">
            <v>0</v>
          </cell>
          <cell r="K138">
            <v>0</v>
          </cell>
          <cell r="L138">
            <v>0</v>
          </cell>
        </row>
      </sheetData>
      <sheetData sheetId="4">
        <row r="3">
          <cell r="B3" t="str">
            <v>Dabo Swinney</v>
          </cell>
          <cell r="C3" t="str">
            <v>Clemson</v>
          </cell>
          <cell r="D3" t="str">
            <v>$10,884,775*</v>
          </cell>
          <cell r="E3" t="str">
            <v>ACC</v>
          </cell>
          <cell r="F3">
            <v>10758575</v>
          </cell>
        </row>
        <row r="4">
          <cell r="B4" t="str">
            <v>Kirby Smart</v>
          </cell>
          <cell r="C4" t="str">
            <v>Georgia</v>
          </cell>
          <cell r="D4">
            <v>10705600</v>
          </cell>
          <cell r="E4" t="str">
            <v>SEC</v>
          </cell>
          <cell r="F4">
            <v>10505600</v>
          </cell>
        </row>
        <row r="5">
          <cell r="B5" t="str">
            <v>Ryan Day</v>
          </cell>
          <cell r="C5" t="str">
            <v>Ohio State</v>
          </cell>
          <cell r="D5" t="str">
            <v>$10,271,250*</v>
          </cell>
          <cell r="E5" t="str">
            <v>Big 10</v>
          </cell>
          <cell r="F5">
            <v>10196250</v>
          </cell>
        </row>
        <row r="6">
          <cell r="B6" t="str">
            <v>Mel Tucker</v>
          </cell>
          <cell r="C6" t="str">
            <v>Michigan State</v>
          </cell>
          <cell r="D6" t="str">
            <v>$10,015,350*</v>
          </cell>
          <cell r="E6" t="str">
            <v>Big 10</v>
          </cell>
          <cell r="F6">
            <v>10015350</v>
          </cell>
        </row>
        <row r="7">
          <cell r="B7" t="str">
            <v>Kalen Deboer</v>
          </cell>
          <cell r="C7" t="str">
            <v>Alabama</v>
          </cell>
          <cell r="D7" t="str">
            <v>$11,407,000*</v>
          </cell>
          <cell r="E7" t="str">
            <v>SEC</v>
          </cell>
          <cell r="F7">
            <v>10000000</v>
          </cell>
        </row>
        <row r="8">
          <cell r="B8" t="str">
            <v>Lincoln Riley</v>
          </cell>
          <cell r="C8" t="str">
            <v>USC</v>
          </cell>
          <cell r="D8" t="str">
            <v>—</v>
          </cell>
          <cell r="E8" t="str">
            <v>Pac-12</v>
          </cell>
          <cell r="F8">
            <v>10000000</v>
          </cell>
        </row>
        <row r="9">
          <cell r="B9" t="str">
            <v>Brian Kelly</v>
          </cell>
          <cell r="C9" t="str">
            <v>LSU</v>
          </cell>
          <cell r="D9" t="str">
            <v>$9,975,000*</v>
          </cell>
          <cell r="E9" t="str">
            <v>SEC</v>
          </cell>
          <cell r="F9">
            <v>9975000</v>
          </cell>
        </row>
        <row r="10">
          <cell r="B10" t="str">
            <v>Jimbo Fisher</v>
          </cell>
          <cell r="C10" t="str">
            <v>Texas A&amp;M</v>
          </cell>
          <cell r="D10">
            <v>9150000</v>
          </cell>
          <cell r="E10" t="str">
            <v>SEC</v>
          </cell>
          <cell r="F10">
            <v>9150000</v>
          </cell>
        </row>
        <row r="11">
          <cell r="B11" t="str">
            <v>Mark Stoops</v>
          </cell>
          <cell r="C11" t="str">
            <v>Kentucky</v>
          </cell>
          <cell r="D11">
            <v>9013600</v>
          </cell>
          <cell r="E11" t="str">
            <v>SEC</v>
          </cell>
          <cell r="F11">
            <v>9000000</v>
          </cell>
        </row>
        <row r="12">
          <cell r="B12" t="str">
            <v>Lane Kiffin</v>
          </cell>
          <cell r="C12" t="str">
            <v>Ole Miss</v>
          </cell>
          <cell r="D12" t="str">
            <v>$9,000,000*</v>
          </cell>
          <cell r="E12" t="str">
            <v>SEC</v>
          </cell>
          <cell r="F12">
            <v>9000000</v>
          </cell>
        </row>
        <row r="13">
          <cell r="B13" t="str">
            <v>Josh Heupel</v>
          </cell>
          <cell r="C13" t="str">
            <v>Tennessee</v>
          </cell>
          <cell r="D13">
            <v>9000000</v>
          </cell>
          <cell r="E13" t="str">
            <v>SEC</v>
          </cell>
          <cell r="F13">
            <v>9000000</v>
          </cell>
        </row>
        <row r="14">
          <cell r="B14" t="str">
            <v>James Franklin</v>
          </cell>
          <cell r="C14" t="str">
            <v>Penn State</v>
          </cell>
          <cell r="D14" t="str">
            <v>$8,500,000*</v>
          </cell>
          <cell r="E14" t="str">
            <v>Big 10</v>
          </cell>
          <cell r="F14">
            <v>8500000</v>
          </cell>
        </row>
        <row r="15">
          <cell r="B15" t="str">
            <v>Jim Harbaugh</v>
          </cell>
          <cell r="C15" t="str">
            <v>Michigan</v>
          </cell>
          <cell r="D15" t="str">
            <v>$8,254,600*</v>
          </cell>
          <cell r="E15" t="str">
            <v>Big 10</v>
          </cell>
          <cell r="F15">
            <v>8194000</v>
          </cell>
        </row>
        <row r="16">
          <cell r="B16" t="str">
            <v>Mario Cristobal</v>
          </cell>
          <cell r="C16" t="str">
            <v>Miami (FL)</v>
          </cell>
          <cell r="D16" t="str">
            <v>—</v>
          </cell>
          <cell r="E16" t="str">
            <v>ACC</v>
          </cell>
          <cell r="F16">
            <v>8000000</v>
          </cell>
        </row>
        <row r="17">
          <cell r="B17" t="str">
            <v>Jedd Fisch</v>
          </cell>
          <cell r="C17" t="str">
            <v>Washington</v>
          </cell>
          <cell r="D17">
            <v>7700000</v>
          </cell>
          <cell r="E17" t="str">
            <v>Pac-12</v>
          </cell>
          <cell r="F17">
            <v>7700000</v>
          </cell>
        </row>
        <row r="18">
          <cell r="B18" t="str">
            <v>Luke Fickell</v>
          </cell>
          <cell r="C18" t="str">
            <v>Wisconsin</v>
          </cell>
          <cell r="D18" t="str">
            <v>$7,625,000*</v>
          </cell>
          <cell r="E18" t="str">
            <v>Big 10</v>
          </cell>
          <cell r="F18">
            <v>7625000</v>
          </cell>
        </row>
        <row r="19">
          <cell r="B19" t="str">
            <v>Mike Gundy</v>
          </cell>
          <cell r="C19" t="str">
            <v>Oklahoma State</v>
          </cell>
          <cell r="D19" t="str">
            <v>$7,625,000*</v>
          </cell>
          <cell r="E19" t="str">
            <v>Big 12</v>
          </cell>
          <cell r="F19">
            <v>7625000</v>
          </cell>
        </row>
        <row r="20">
          <cell r="B20" t="str">
            <v>Mike Norvell</v>
          </cell>
          <cell r="C20" t="str">
            <v>Florida State</v>
          </cell>
          <cell r="D20" t="str">
            <v>$7,300,000*</v>
          </cell>
          <cell r="E20" t="str">
            <v>ACC</v>
          </cell>
          <cell r="F20">
            <v>7300000</v>
          </cell>
        </row>
        <row r="21">
          <cell r="B21" t="str">
            <v>Brent Venables</v>
          </cell>
          <cell r="C21" t="str">
            <v>Oklahoma</v>
          </cell>
          <cell r="D21">
            <v>7100000</v>
          </cell>
          <cell r="E21" t="str">
            <v>Big 12</v>
          </cell>
          <cell r="F21">
            <v>7100000</v>
          </cell>
        </row>
        <row r="22">
          <cell r="B22" t="str">
            <v>Kirk Ferentz</v>
          </cell>
          <cell r="C22" t="str">
            <v>Iowa</v>
          </cell>
          <cell r="D22" t="str">
            <v>$7,000,000*</v>
          </cell>
          <cell r="E22" t="str">
            <v>Big 10</v>
          </cell>
          <cell r="F22">
            <v>7000000</v>
          </cell>
        </row>
        <row r="23">
          <cell r="B23" t="str">
            <v>Mike Elko</v>
          </cell>
          <cell r="C23" t="str">
            <v>Duke</v>
          </cell>
          <cell r="D23" t="str">
            <v>—</v>
          </cell>
          <cell r="E23" t="str">
            <v>ACC</v>
          </cell>
          <cell r="F23">
            <v>7000000</v>
          </cell>
        </row>
        <row r="24">
          <cell r="B24" t="str">
            <v>Billy Napier</v>
          </cell>
          <cell r="C24" t="str">
            <v>Florida</v>
          </cell>
          <cell r="D24" t="str">
            <v>$7,270,000*</v>
          </cell>
          <cell r="E24" t="str">
            <v>SEC</v>
          </cell>
          <cell r="F24">
            <v>6920000</v>
          </cell>
        </row>
        <row r="25">
          <cell r="B25" t="str">
            <v>Dan Lanning</v>
          </cell>
          <cell r="C25" t="str">
            <v>Oregon</v>
          </cell>
          <cell r="D25" t="str">
            <v>$6,624,999*</v>
          </cell>
          <cell r="E25" t="str">
            <v>Pac-12</v>
          </cell>
          <cell r="F25">
            <v>6624999</v>
          </cell>
        </row>
        <row r="26">
          <cell r="B26" t="str">
            <v>Hugh Freeze</v>
          </cell>
          <cell r="C26" t="str">
            <v>Auburn</v>
          </cell>
          <cell r="D26" t="str">
            <v>$6,500,000*</v>
          </cell>
          <cell r="E26" t="str">
            <v>SEC</v>
          </cell>
          <cell r="F26">
            <v>6500000</v>
          </cell>
        </row>
        <row r="27">
          <cell r="B27" t="str">
            <v>Bret Bielema</v>
          </cell>
          <cell r="C27" t="str">
            <v>Illinois</v>
          </cell>
          <cell r="D27">
            <v>6500000</v>
          </cell>
          <cell r="E27" t="str">
            <v>Big 10</v>
          </cell>
          <cell r="F27">
            <v>6500000</v>
          </cell>
        </row>
        <row r="28">
          <cell r="B28" t="str">
            <v>Sam Pittman</v>
          </cell>
          <cell r="C28" t="str">
            <v>Arkansas</v>
          </cell>
          <cell r="D28" t="str">
            <v>$6,357,500*</v>
          </cell>
          <cell r="E28" t="str">
            <v>SEC</v>
          </cell>
          <cell r="F28">
            <v>6350000</v>
          </cell>
        </row>
        <row r="29">
          <cell r="B29" t="str">
            <v>Kyle Whittingham</v>
          </cell>
          <cell r="C29" t="str">
            <v>Utah</v>
          </cell>
          <cell r="D29" t="str">
            <v>$6,325,000*</v>
          </cell>
          <cell r="E29" t="str">
            <v>Pac-12</v>
          </cell>
          <cell r="F29">
            <v>6325000</v>
          </cell>
        </row>
        <row r="30">
          <cell r="B30" t="str">
            <v>Shane Beamer</v>
          </cell>
          <cell r="C30" t="str">
            <v>South Carolina</v>
          </cell>
          <cell r="D30">
            <v>6125000</v>
          </cell>
          <cell r="E30" t="str">
            <v>SEC</v>
          </cell>
          <cell r="F30">
            <v>6125000</v>
          </cell>
        </row>
        <row r="31">
          <cell r="B31" t="str">
            <v>P.J. Fleck</v>
          </cell>
          <cell r="C31" t="str">
            <v>Minnesota</v>
          </cell>
          <cell r="D31">
            <v>6000000</v>
          </cell>
          <cell r="E31" t="str">
            <v>Big 10</v>
          </cell>
          <cell r="F31">
            <v>6000000</v>
          </cell>
        </row>
        <row r="32">
          <cell r="B32" t="str">
            <v>Eliah Drinkwitz</v>
          </cell>
          <cell r="C32" t="str">
            <v>Missouri</v>
          </cell>
          <cell r="D32">
            <v>6000000</v>
          </cell>
          <cell r="E32" t="str">
            <v>SEC</v>
          </cell>
          <cell r="F32">
            <v>6000000</v>
          </cell>
        </row>
        <row r="33">
          <cell r="B33" t="str">
            <v>Chip Kelly</v>
          </cell>
          <cell r="C33" t="str">
            <v>UCLA</v>
          </cell>
          <cell r="D33" t="str">
            <v>$5,979,167*</v>
          </cell>
          <cell r="E33" t="str">
            <v>Pac-12</v>
          </cell>
          <cell r="F33">
            <v>5979167</v>
          </cell>
        </row>
        <row r="34">
          <cell r="B34" t="str">
            <v>Pat Narduzzi</v>
          </cell>
          <cell r="C34" t="str">
            <v>Pittsburgh</v>
          </cell>
          <cell r="D34">
            <v>5875817</v>
          </cell>
          <cell r="E34" t="str">
            <v>ACC</v>
          </cell>
          <cell r="F34">
            <v>5875817</v>
          </cell>
        </row>
        <row r="35">
          <cell r="B35" t="str">
            <v>Lance Leipold</v>
          </cell>
          <cell r="C35" t="str">
            <v>Kansas</v>
          </cell>
          <cell r="D35" t="str">
            <v>$5,750,000*</v>
          </cell>
          <cell r="E35" t="str">
            <v>Big 12</v>
          </cell>
          <cell r="F35">
            <v>5750000</v>
          </cell>
        </row>
        <row r="36">
          <cell r="B36" t="str">
            <v>Steve Sarkisian</v>
          </cell>
          <cell r="C36" t="str">
            <v>Texas</v>
          </cell>
          <cell r="D36">
            <v>5600000</v>
          </cell>
          <cell r="E36" t="str">
            <v>Big 12</v>
          </cell>
          <cell r="F36">
            <v>5600000</v>
          </cell>
        </row>
        <row r="37">
          <cell r="B37" t="str">
            <v>Jeff Brohm</v>
          </cell>
          <cell r="C37" t="str">
            <v>Louisville</v>
          </cell>
          <cell r="D37" t="str">
            <v>$5,550,000*</v>
          </cell>
          <cell r="E37" t="str">
            <v>ACC</v>
          </cell>
          <cell r="F37">
            <v>5550000</v>
          </cell>
        </row>
        <row r="38">
          <cell r="B38" t="str">
            <v>Mike Locksley</v>
          </cell>
          <cell r="C38" t="str">
            <v>Maryland</v>
          </cell>
          <cell r="D38">
            <v>5500000</v>
          </cell>
          <cell r="E38" t="str">
            <v>Big 10</v>
          </cell>
          <cell r="F38">
            <v>5500000</v>
          </cell>
        </row>
        <row r="39">
          <cell r="B39" t="str">
            <v>Matt Rhule</v>
          </cell>
          <cell r="C39" t="str">
            <v>Nebraska</v>
          </cell>
          <cell r="D39">
            <v>5500000</v>
          </cell>
          <cell r="E39" t="str">
            <v>Big 10</v>
          </cell>
          <cell r="F39">
            <v>5500000</v>
          </cell>
        </row>
        <row r="40">
          <cell r="B40" t="str">
            <v>Deion Sanders</v>
          </cell>
          <cell r="C40" t="str">
            <v>Colorado</v>
          </cell>
          <cell r="D40" t="str">
            <v>$5,500,000*</v>
          </cell>
          <cell r="E40" t="str">
            <v>Pac-12</v>
          </cell>
          <cell r="F40">
            <v>5500000</v>
          </cell>
        </row>
        <row r="41">
          <cell r="B41" t="str">
            <v>Dave Doeren</v>
          </cell>
          <cell r="C41" t="str">
            <v>North Carolina State</v>
          </cell>
          <cell r="D41">
            <v>5024390</v>
          </cell>
          <cell r="E41" t="str">
            <v>ACC</v>
          </cell>
          <cell r="F41">
            <v>5024390</v>
          </cell>
        </row>
        <row r="42">
          <cell r="B42" t="str">
            <v>Sonny Dykes</v>
          </cell>
          <cell r="C42" t="str">
            <v>TCU</v>
          </cell>
          <cell r="D42" t="str">
            <v>—</v>
          </cell>
          <cell r="E42" t="str">
            <v>Big 12</v>
          </cell>
          <cell r="F42">
            <v>5000000</v>
          </cell>
        </row>
        <row r="43">
          <cell r="B43" t="str">
            <v>Marcus Freeman</v>
          </cell>
          <cell r="C43" t="str">
            <v>Notre Dame</v>
          </cell>
          <cell r="D43" t="str">
            <v>—</v>
          </cell>
          <cell r="E43" t="str">
            <v>IndFBS</v>
          </cell>
          <cell r="F43">
            <v>5000000</v>
          </cell>
        </row>
        <row r="44">
          <cell r="B44" t="str">
            <v>Jonathan Smith</v>
          </cell>
          <cell r="C44" t="str">
            <v>Oregon State</v>
          </cell>
          <cell r="D44" t="str">
            <v>$4,850,000*</v>
          </cell>
          <cell r="E44" t="str">
            <v>Pac-12</v>
          </cell>
          <cell r="F44">
            <v>4850000</v>
          </cell>
        </row>
        <row r="45">
          <cell r="B45" t="str">
            <v>Chris Klieman</v>
          </cell>
          <cell r="C45" t="str">
            <v>Kansas State</v>
          </cell>
          <cell r="D45" t="str">
            <v>$4,750,000*</v>
          </cell>
          <cell r="E45" t="str">
            <v>Big 12</v>
          </cell>
          <cell r="F45">
            <v>4750000</v>
          </cell>
        </row>
        <row r="46">
          <cell r="B46" t="str">
            <v>Tom Allen</v>
          </cell>
          <cell r="C46" t="str">
            <v>Indiana</v>
          </cell>
          <cell r="D46" t="str">
            <v>$4,510,000*</v>
          </cell>
          <cell r="E46" t="str">
            <v>Big 10</v>
          </cell>
          <cell r="F46">
            <v>4510000</v>
          </cell>
        </row>
        <row r="47">
          <cell r="B47" t="str">
            <v>Justin Wilcox</v>
          </cell>
          <cell r="C47" t="str">
            <v>California</v>
          </cell>
          <cell r="D47" t="str">
            <v>$4,400,000*</v>
          </cell>
          <cell r="E47" t="str">
            <v>Pac-12</v>
          </cell>
          <cell r="F47">
            <v>4400000</v>
          </cell>
        </row>
        <row r="48">
          <cell r="B48" t="str">
            <v>Mack Brown</v>
          </cell>
          <cell r="C48" t="str">
            <v>North Carolina</v>
          </cell>
          <cell r="D48" t="str">
            <v>$5,000,000*</v>
          </cell>
          <cell r="E48" t="str">
            <v>ACC</v>
          </cell>
          <cell r="F48">
            <v>4300000</v>
          </cell>
        </row>
        <row r="49">
          <cell r="B49" t="str">
            <v>Dana Holgorsen</v>
          </cell>
          <cell r="C49" t="str">
            <v>Houston</v>
          </cell>
          <cell r="D49" t="str">
            <v>$4,300,000*</v>
          </cell>
          <cell r="E49" t="str">
            <v>Big 12</v>
          </cell>
          <cell r="F49">
            <v>4300000</v>
          </cell>
        </row>
        <row r="50">
          <cell r="B50" t="str">
            <v>Dave Clawson</v>
          </cell>
          <cell r="C50" t="str">
            <v>Wake Forest</v>
          </cell>
          <cell r="D50">
            <v>4284656</v>
          </cell>
          <cell r="E50" t="str">
            <v>ACC</v>
          </cell>
          <cell r="F50">
            <v>4284656</v>
          </cell>
        </row>
        <row r="51">
          <cell r="B51" t="str">
            <v>Tony Elliott</v>
          </cell>
          <cell r="C51" t="str">
            <v>Virginia</v>
          </cell>
          <cell r="D51" t="str">
            <v>$4,250,000*</v>
          </cell>
          <cell r="E51" t="str">
            <v>ACC</v>
          </cell>
          <cell r="F51">
            <v>4250000</v>
          </cell>
        </row>
        <row r="52">
          <cell r="B52" t="str">
            <v>Joey McGuire</v>
          </cell>
          <cell r="C52" t="str">
            <v>Texas Tech</v>
          </cell>
          <cell r="D52">
            <v>4104960</v>
          </cell>
          <cell r="E52" t="str">
            <v>Big 12</v>
          </cell>
          <cell r="F52">
            <v>4104960</v>
          </cell>
        </row>
        <row r="53">
          <cell r="B53" t="str">
            <v>Dino Babers</v>
          </cell>
          <cell r="C53" t="str">
            <v>Syracuse</v>
          </cell>
          <cell r="D53">
            <v>4063138</v>
          </cell>
          <cell r="E53" t="str">
            <v>ACC</v>
          </cell>
          <cell r="F53">
            <v>4063138</v>
          </cell>
        </row>
        <row r="54">
          <cell r="B54" t="str">
            <v>Neal Brown</v>
          </cell>
          <cell r="C54" t="str">
            <v>West Virginia</v>
          </cell>
          <cell r="D54">
            <v>4005000</v>
          </cell>
          <cell r="E54" t="str">
            <v>Big 12</v>
          </cell>
          <cell r="F54">
            <v>4005000</v>
          </cell>
        </row>
        <row r="55">
          <cell r="B55" t="str">
            <v>Matt Campbell</v>
          </cell>
          <cell r="C55" t="str">
            <v>Iowa State</v>
          </cell>
          <cell r="D55" t="str">
            <v>$4,005,537*</v>
          </cell>
          <cell r="E55" t="str">
            <v>Big 12</v>
          </cell>
          <cell r="F55">
            <v>4000000</v>
          </cell>
        </row>
        <row r="56">
          <cell r="B56" t="str">
            <v>Greg Schiano</v>
          </cell>
          <cell r="C56" t="str">
            <v>Rutgers</v>
          </cell>
          <cell r="D56" t="str">
            <v>$4,000,000*</v>
          </cell>
          <cell r="E56" t="str">
            <v>Big 10</v>
          </cell>
          <cell r="F56">
            <v>4000000</v>
          </cell>
        </row>
        <row r="57">
          <cell r="B57" t="str">
            <v>Ryan Walters</v>
          </cell>
          <cell r="C57" t="str">
            <v>Purdue</v>
          </cell>
          <cell r="D57" t="str">
            <v>$4,000,000*</v>
          </cell>
          <cell r="E57" t="str">
            <v>Big 10</v>
          </cell>
          <cell r="F57">
            <v>4000000</v>
          </cell>
        </row>
        <row r="58">
          <cell r="B58" t="str">
            <v>Brent Pry</v>
          </cell>
          <cell r="C58" t="str">
            <v>Virginia Tech</v>
          </cell>
          <cell r="D58">
            <v>4000000</v>
          </cell>
          <cell r="E58" t="str">
            <v>ACC</v>
          </cell>
          <cell r="F58">
            <v>4000000</v>
          </cell>
        </row>
        <row r="59">
          <cell r="B59" t="str">
            <v>Jamey Chadwell</v>
          </cell>
          <cell r="C59" t="str">
            <v>Liberty</v>
          </cell>
          <cell r="D59" t="str">
            <v>—</v>
          </cell>
          <cell r="E59" t="str">
            <v>CUSA</v>
          </cell>
          <cell r="F59">
            <v>4000000</v>
          </cell>
        </row>
        <row r="60">
          <cell r="B60" t="str">
            <v>Kenny Dillingham</v>
          </cell>
          <cell r="C60" t="str">
            <v>Arizona State</v>
          </cell>
          <cell r="D60" t="str">
            <v>$3,850,000*</v>
          </cell>
          <cell r="E60" t="str">
            <v>Pac-12</v>
          </cell>
          <cell r="F60">
            <v>3850000</v>
          </cell>
        </row>
        <row r="61">
          <cell r="B61" t="str">
            <v>Scott Satterfield</v>
          </cell>
          <cell r="C61" t="str">
            <v>Cincinnati</v>
          </cell>
          <cell r="D61" t="str">
            <v>$3,535,000*</v>
          </cell>
          <cell r="E61" t="str">
            <v>Big 12</v>
          </cell>
          <cell r="F61">
            <v>3535000</v>
          </cell>
        </row>
        <row r="62">
          <cell r="B62" t="str">
            <v>Rhett Lashlee</v>
          </cell>
          <cell r="C62" t="str">
            <v>SMU</v>
          </cell>
          <cell r="D62" t="str">
            <v>—</v>
          </cell>
          <cell r="E62" t="str">
            <v>AAC</v>
          </cell>
          <cell r="F62">
            <v>3500000</v>
          </cell>
        </row>
        <row r="63">
          <cell r="B63" t="str">
            <v>Jeff Hafley</v>
          </cell>
          <cell r="C63" t="str">
            <v>Boston College</v>
          </cell>
          <cell r="D63">
            <v>3120012</v>
          </cell>
          <cell r="E63" t="str">
            <v>ACC</v>
          </cell>
          <cell r="F63">
            <v>3120012</v>
          </cell>
        </row>
        <row r="64">
          <cell r="B64" t="str">
            <v>Clark Lea</v>
          </cell>
          <cell r="C64" t="str">
            <v>Vanderbilt</v>
          </cell>
          <cell r="D64">
            <v>3051881</v>
          </cell>
          <cell r="E64" t="str">
            <v>SEC</v>
          </cell>
          <cell r="F64">
            <v>3051881</v>
          </cell>
        </row>
        <row r="65">
          <cell r="B65" t="str">
            <v>Dave Aranda</v>
          </cell>
          <cell r="C65" t="str">
            <v>Baylor</v>
          </cell>
          <cell r="D65">
            <v>3021003</v>
          </cell>
          <cell r="E65" t="str">
            <v>Big 12</v>
          </cell>
          <cell r="F65">
            <v>3021003</v>
          </cell>
        </row>
        <row r="66">
          <cell r="B66" t="str">
            <v>Zach Arnett</v>
          </cell>
          <cell r="C66" t="str">
            <v>Mississippi State</v>
          </cell>
          <cell r="D66" t="str">
            <v>$3,000,000*</v>
          </cell>
          <cell r="E66" t="str">
            <v>SEC</v>
          </cell>
          <cell r="F66">
            <v>3000000</v>
          </cell>
        </row>
        <row r="67">
          <cell r="B67" t="str">
            <v>Kalani Sitake</v>
          </cell>
          <cell r="C67" t="str">
            <v>BYU</v>
          </cell>
          <cell r="D67" t="str">
            <v>—</v>
          </cell>
          <cell r="E67" t="str">
            <v>Big 12</v>
          </cell>
          <cell r="F67">
            <v>3000000</v>
          </cell>
        </row>
        <row r="68">
          <cell r="B68" t="str">
            <v>Troy Calhoun</v>
          </cell>
          <cell r="C68" t="str">
            <v>Air Force</v>
          </cell>
          <cell r="D68" t="str">
            <v>—</v>
          </cell>
          <cell r="E68" t="str">
            <v>MWC</v>
          </cell>
          <cell r="F68">
            <v>3000000</v>
          </cell>
        </row>
        <row r="69">
          <cell r="B69" t="str">
            <v>Willie Fritz</v>
          </cell>
          <cell r="C69" t="str">
            <v>Tulane</v>
          </cell>
          <cell r="D69">
            <v>2842000</v>
          </cell>
          <cell r="E69" t="str">
            <v>AAC</v>
          </cell>
          <cell r="F69">
            <v>2842000</v>
          </cell>
        </row>
        <row r="70">
          <cell r="B70" t="str">
            <v>Brent Key</v>
          </cell>
          <cell r="C70" t="str">
            <v>Georgia Tech</v>
          </cell>
          <cell r="D70">
            <v>2800000</v>
          </cell>
          <cell r="E70" t="str">
            <v>ACC</v>
          </cell>
          <cell r="F70">
            <v>2800000</v>
          </cell>
        </row>
        <row r="71">
          <cell r="B71" t="str">
            <v>Jake Dickert</v>
          </cell>
          <cell r="C71" t="str">
            <v>Washington State</v>
          </cell>
          <cell r="D71">
            <v>2700000</v>
          </cell>
          <cell r="E71" t="str">
            <v>Pac-12</v>
          </cell>
          <cell r="F71">
            <v>2700000</v>
          </cell>
        </row>
        <row r="72">
          <cell r="B72" t="str">
            <v>Jeff Traylor</v>
          </cell>
          <cell r="C72" t="str">
            <v>UTSA</v>
          </cell>
          <cell r="D72">
            <v>2550000</v>
          </cell>
          <cell r="E72" t="str">
            <v>AAC</v>
          </cell>
          <cell r="F72">
            <v>2500000</v>
          </cell>
        </row>
        <row r="73">
          <cell r="B73" t="str">
            <v>Alex Golesh</v>
          </cell>
          <cell r="C73" t="str">
            <v>South Florida</v>
          </cell>
          <cell r="D73" t="str">
            <v>$2,500,000*</v>
          </cell>
          <cell r="E73" t="str">
            <v>AAC</v>
          </cell>
          <cell r="F73">
            <v>2500000</v>
          </cell>
        </row>
        <row r="74">
          <cell r="B74" t="str">
            <v>Stan Drayton</v>
          </cell>
          <cell r="C74" t="str">
            <v>Temple</v>
          </cell>
          <cell r="D74" t="str">
            <v>—</v>
          </cell>
          <cell r="E74" t="str">
            <v>AAC</v>
          </cell>
          <cell r="F74">
            <v>2500000</v>
          </cell>
        </row>
        <row r="75">
          <cell r="B75" t="str">
            <v>Mike Houston</v>
          </cell>
          <cell r="C75" t="str">
            <v>East Carolina</v>
          </cell>
          <cell r="D75">
            <v>2355804</v>
          </cell>
          <cell r="E75" t="str">
            <v>AAC</v>
          </cell>
          <cell r="F75">
            <v>2349000</v>
          </cell>
        </row>
        <row r="76">
          <cell r="B76" t="str">
            <v>Craig Bohl</v>
          </cell>
          <cell r="C76" t="str">
            <v>Wyoming</v>
          </cell>
          <cell r="D76" t="str">
            <v>$2,337,000*</v>
          </cell>
          <cell r="E76" t="str">
            <v>MWC</v>
          </cell>
          <cell r="F76">
            <v>2337000</v>
          </cell>
        </row>
        <row r="77">
          <cell r="B77" t="str">
            <v>Gus Malzahn</v>
          </cell>
          <cell r="C77" t="str">
            <v>UCF</v>
          </cell>
          <cell r="D77">
            <v>2300000</v>
          </cell>
          <cell r="E77" t="str">
            <v>Big 12</v>
          </cell>
          <cell r="F77">
            <v>2300000</v>
          </cell>
        </row>
        <row r="78">
          <cell r="B78" t="str">
            <v>Ken Niumatalolo</v>
          </cell>
          <cell r="C78" t="str">
            <v>San Jose State</v>
          </cell>
          <cell r="D78" t="str">
            <v>$2,300,000*</v>
          </cell>
          <cell r="E78" t="str">
            <v>MWC</v>
          </cell>
          <cell r="F78">
            <v>2300000</v>
          </cell>
        </row>
        <row r="79">
          <cell r="B79" t="str">
            <v>Brent Brennan</v>
          </cell>
          <cell r="C79" t="str">
            <v>Arizona</v>
          </cell>
          <cell r="D79">
            <v>3250000</v>
          </cell>
          <cell r="E79" t="str">
            <v>Pac-12</v>
          </cell>
          <cell r="F79">
            <v>2200000</v>
          </cell>
        </row>
        <row r="80">
          <cell r="B80" t="str">
            <v>Jeff Monken</v>
          </cell>
          <cell r="C80" t="str">
            <v>Army West Point</v>
          </cell>
          <cell r="D80" t="str">
            <v>—</v>
          </cell>
          <cell r="E80" t="str">
            <v>IndFBS</v>
          </cell>
          <cell r="F80">
            <v>2000000</v>
          </cell>
        </row>
        <row r="81">
          <cell r="B81" t="str">
            <v>Ryan Silverfield</v>
          </cell>
          <cell r="C81" t="str">
            <v>Memphis</v>
          </cell>
          <cell r="D81">
            <v>1900000</v>
          </cell>
          <cell r="E81" t="str">
            <v>AAC</v>
          </cell>
          <cell r="F81">
            <v>1900000</v>
          </cell>
        </row>
        <row r="82">
          <cell r="B82" t="str">
            <v>Kevin Wilson</v>
          </cell>
          <cell r="C82" t="str">
            <v>Tulsa</v>
          </cell>
          <cell r="D82" t="str">
            <v>—</v>
          </cell>
          <cell r="E82" t="str">
            <v>AAC</v>
          </cell>
          <cell r="F82">
            <v>1900000</v>
          </cell>
        </row>
        <row r="83">
          <cell r="B83" t="str">
            <v>Jim Mora</v>
          </cell>
          <cell r="C83" t="str">
            <v>Connecticut</v>
          </cell>
          <cell r="D83" t="str">
            <v>$1,800,000*</v>
          </cell>
          <cell r="E83" t="str">
            <v>IndFBS</v>
          </cell>
          <cell r="F83">
            <v>1800000</v>
          </cell>
        </row>
        <row r="84">
          <cell r="B84" t="str">
            <v>Barry Odom</v>
          </cell>
          <cell r="C84" t="str">
            <v>UNLV</v>
          </cell>
          <cell r="D84" t="str">
            <v>$1,785,000*</v>
          </cell>
          <cell r="E84" t="str">
            <v>MWC</v>
          </cell>
          <cell r="F84">
            <v>1785000</v>
          </cell>
        </row>
        <row r="85">
          <cell r="B85" t="str">
            <v>Andy Avalos</v>
          </cell>
          <cell r="C85" t="str">
            <v>Boise State</v>
          </cell>
          <cell r="D85" t="str">
            <v>$1,750,000*</v>
          </cell>
          <cell r="E85" t="str">
            <v>MWC</v>
          </cell>
          <cell r="F85">
            <v>1750000</v>
          </cell>
        </row>
        <row r="86">
          <cell r="B86" t="str">
            <v>Jay Norvell</v>
          </cell>
          <cell r="C86" t="str">
            <v>Colorado State</v>
          </cell>
          <cell r="D86">
            <v>1700000</v>
          </cell>
          <cell r="E86" t="str">
            <v>MWC</v>
          </cell>
          <cell r="F86">
            <v>1700000</v>
          </cell>
        </row>
        <row r="87">
          <cell r="B87" t="str">
            <v>Brian Newberry</v>
          </cell>
          <cell r="C87" t="str">
            <v>Navy</v>
          </cell>
          <cell r="D87" t="str">
            <v>$1,600,000*</v>
          </cell>
          <cell r="E87" t="str">
            <v>AAC</v>
          </cell>
          <cell r="F87">
            <v>1600000</v>
          </cell>
        </row>
        <row r="88">
          <cell r="B88" t="str">
            <v>Jeff Tedford</v>
          </cell>
          <cell r="C88" t="str">
            <v>Fresno State</v>
          </cell>
          <cell r="D88" t="str">
            <v>$1,550,000*</v>
          </cell>
          <cell r="E88" t="str">
            <v>MWC</v>
          </cell>
          <cell r="F88">
            <v>1550000</v>
          </cell>
        </row>
        <row r="89">
          <cell r="B89" t="str">
            <v>Blake Anderson</v>
          </cell>
          <cell r="C89" t="str">
            <v>Utah State</v>
          </cell>
          <cell r="D89">
            <v>1375000</v>
          </cell>
          <cell r="E89" t="str">
            <v>MWC</v>
          </cell>
          <cell r="F89">
            <v>1375000</v>
          </cell>
        </row>
        <row r="90">
          <cell r="B90" t="str">
            <v>Eric Morris</v>
          </cell>
          <cell r="C90" t="str">
            <v>North Texas</v>
          </cell>
          <cell r="D90" t="str">
            <v>$1,300,000*</v>
          </cell>
          <cell r="E90" t="str">
            <v>AAC</v>
          </cell>
          <cell r="F90">
            <v>1300000</v>
          </cell>
        </row>
        <row r="91">
          <cell r="B91" t="str">
            <v>Trent Dilfer</v>
          </cell>
          <cell r="C91" t="str">
            <v>UAB</v>
          </cell>
          <cell r="D91">
            <v>1300000</v>
          </cell>
          <cell r="E91" t="str">
            <v>AAC</v>
          </cell>
          <cell r="F91">
            <v>1300000</v>
          </cell>
        </row>
        <row r="92">
          <cell r="B92" t="str">
            <v>Brady Hoke</v>
          </cell>
          <cell r="C92" t="str">
            <v>San Diego State</v>
          </cell>
          <cell r="D92">
            <v>1273100</v>
          </cell>
          <cell r="E92" t="str">
            <v>MWC</v>
          </cell>
          <cell r="F92">
            <v>1273100</v>
          </cell>
        </row>
        <row r="93">
          <cell r="B93" t="str">
            <v>Jason Candle</v>
          </cell>
          <cell r="C93" t="str">
            <v>Toledo</v>
          </cell>
          <cell r="D93">
            <v>1125000</v>
          </cell>
          <cell r="E93" t="str">
            <v>MAC</v>
          </cell>
          <cell r="F93">
            <v>1125000</v>
          </cell>
        </row>
        <row r="94">
          <cell r="B94" t="str">
            <v>Jim McElwain</v>
          </cell>
          <cell r="C94" t="str">
            <v>Central Michigan</v>
          </cell>
          <cell r="D94">
            <v>1025420</v>
          </cell>
          <cell r="E94" t="str">
            <v>MAC</v>
          </cell>
          <cell r="F94">
            <v>1025420</v>
          </cell>
        </row>
        <row r="95">
          <cell r="B95" t="str">
            <v>Rich Rodriguez</v>
          </cell>
          <cell r="C95" t="str">
            <v>Jacksonville State</v>
          </cell>
          <cell r="D95" t="str">
            <v>$1,000,000*</v>
          </cell>
          <cell r="E95" t="str">
            <v>CUSA</v>
          </cell>
          <cell r="F95">
            <v>1000000</v>
          </cell>
        </row>
        <row r="96">
          <cell r="B96" t="str">
            <v>Tim Beck</v>
          </cell>
          <cell r="C96" t="str">
            <v>Coastal Carolina</v>
          </cell>
          <cell r="D96">
            <v>1000000</v>
          </cell>
          <cell r="E96" t="str">
            <v>SBC</v>
          </cell>
          <cell r="F96">
            <v>1000000</v>
          </cell>
        </row>
        <row r="97">
          <cell r="B97" t="str">
            <v>Jon Summerall</v>
          </cell>
          <cell r="C97" t="str">
            <v>Troy</v>
          </cell>
          <cell r="D97">
            <v>1000000</v>
          </cell>
          <cell r="E97" t="str">
            <v>SBC</v>
          </cell>
          <cell r="F97">
            <v>1000000</v>
          </cell>
        </row>
        <row r="98">
          <cell r="B98" t="str">
            <v>Biff Poggi</v>
          </cell>
          <cell r="C98" t="str">
            <v>Charlotte</v>
          </cell>
          <cell r="D98" t="str">
            <v>$1,000,000*</v>
          </cell>
          <cell r="E98" t="str">
            <v>AAC</v>
          </cell>
          <cell r="F98">
            <v>1000000</v>
          </cell>
        </row>
        <row r="99">
          <cell r="B99" t="str">
            <v>Sonny Cumbie</v>
          </cell>
          <cell r="C99" t="str">
            <v>Louisiana Tech</v>
          </cell>
          <cell r="D99">
            <v>950000</v>
          </cell>
          <cell r="E99" t="str">
            <v>CUSA</v>
          </cell>
          <cell r="F99">
            <v>950000</v>
          </cell>
        </row>
        <row r="100">
          <cell r="B100" t="str">
            <v>Ken Wilson</v>
          </cell>
          <cell r="C100" t="str">
            <v>Nevada</v>
          </cell>
          <cell r="D100" t="str">
            <v>$950,000*</v>
          </cell>
          <cell r="E100" t="str">
            <v>MWC</v>
          </cell>
          <cell r="F100">
            <v>950000</v>
          </cell>
        </row>
        <row r="101">
          <cell r="B101" t="str">
            <v>Mike Bloomgren</v>
          </cell>
          <cell r="C101" t="str">
            <v>Rice</v>
          </cell>
          <cell r="D101">
            <v>926208</v>
          </cell>
          <cell r="E101" t="str">
            <v>AAC</v>
          </cell>
          <cell r="F101">
            <v>926208</v>
          </cell>
        </row>
        <row r="102">
          <cell r="B102" t="str">
            <v>Shawn Clark</v>
          </cell>
          <cell r="C102" t="str">
            <v>Appalachian State</v>
          </cell>
          <cell r="D102" t="str">
            <v>$925,020*</v>
          </cell>
          <cell r="E102" t="str">
            <v>SBC</v>
          </cell>
          <cell r="F102">
            <v>925020</v>
          </cell>
        </row>
        <row r="103">
          <cell r="B103" t="str">
            <v>Tyson Helton</v>
          </cell>
          <cell r="C103" t="str">
            <v>Western Kentucky</v>
          </cell>
          <cell r="D103">
            <v>922800</v>
          </cell>
          <cell r="E103" t="str">
            <v>CUSA</v>
          </cell>
          <cell r="F103">
            <v>918000</v>
          </cell>
        </row>
        <row r="104">
          <cell r="B104" t="str">
            <v>Rick Stockstill</v>
          </cell>
          <cell r="C104" t="str">
            <v>Middle Tennessee</v>
          </cell>
          <cell r="D104">
            <v>910504</v>
          </cell>
          <cell r="E104" t="str">
            <v>CUSA</v>
          </cell>
          <cell r="F104">
            <v>901504</v>
          </cell>
        </row>
        <row r="105">
          <cell r="B105" t="str">
            <v>Lance Taylor</v>
          </cell>
          <cell r="C105" t="str">
            <v>Western Michigan</v>
          </cell>
          <cell r="D105">
            <v>850000</v>
          </cell>
          <cell r="E105" t="str">
            <v>MAC</v>
          </cell>
          <cell r="F105">
            <v>850000</v>
          </cell>
        </row>
        <row r="106">
          <cell r="B106" t="str">
            <v>Ricky Rahne</v>
          </cell>
          <cell r="C106" t="str">
            <v>Old Dominion</v>
          </cell>
          <cell r="D106">
            <v>831669</v>
          </cell>
          <cell r="E106" t="str">
            <v>SBC</v>
          </cell>
          <cell r="F106">
            <v>831469</v>
          </cell>
        </row>
        <row r="107">
          <cell r="B107" t="str">
            <v>Dana Dimel</v>
          </cell>
          <cell r="C107" t="str">
            <v>UTEP</v>
          </cell>
          <cell r="D107">
            <v>829000</v>
          </cell>
          <cell r="E107" t="str">
            <v>CUSA</v>
          </cell>
          <cell r="F107">
            <v>825000</v>
          </cell>
        </row>
        <row r="108">
          <cell r="B108" t="str">
            <v>Butch Jones</v>
          </cell>
          <cell r="C108" t="str">
            <v>Arkansas State</v>
          </cell>
          <cell r="D108">
            <v>825000</v>
          </cell>
          <cell r="E108" t="str">
            <v>SBC</v>
          </cell>
          <cell r="F108">
            <v>825000</v>
          </cell>
        </row>
        <row r="109">
          <cell r="B109" t="str">
            <v>Will Hall</v>
          </cell>
          <cell r="C109" t="str">
            <v>Southern Miss</v>
          </cell>
          <cell r="D109" t="str">
            <v>$824,000*</v>
          </cell>
          <cell r="E109" t="str">
            <v>SBC</v>
          </cell>
          <cell r="F109">
            <v>824000</v>
          </cell>
        </row>
        <row r="110">
          <cell r="B110" t="str">
            <v>Don Brown</v>
          </cell>
          <cell r="C110" t="str">
            <v>Massachusetts</v>
          </cell>
          <cell r="D110" t="str">
            <v>$816,000*</v>
          </cell>
          <cell r="E110" t="str">
            <v>IndFBS</v>
          </cell>
          <cell r="F110">
            <v>816000</v>
          </cell>
        </row>
        <row r="111">
          <cell r="B111" t="str">
            <v>Shawn Elliott</v>
          </cell>
          <cell r="C111" t="str">
            <v>Georgia State</v>
          </cell>
          <cell r="D111">
            <v>811000</v>
          </cell>
          <cell r="E111" t="str">
            <v>SBC</v>
          </cell>
          <cell r="F111">
            <v>811000</v>
          </cell>
        </row>
        <row r="112">
          <cell r="B112" t="str">
            <v>Kan Wommack</v>
          </cell>
          <cell r="C112" t="str">
            <v>South Alabama</v>
          </cell>
          <cell r="D112" t="str">
            <v>$810,000*</v>
          </cell>
          <cell r="E112" t="str">
            <v>SBC</v>
          </cell>
          <cell r="F112">
            <v>810000</v>
          </cell>
        </row>
        <row r="113">
          <cell r="B113" t="str">
            <v>G.J. Kinne</v>
          </cell>
          <cell r="C113" t="str">
            <v>Texas State</v>
          </cell>
          <cell r="D113">
            <v>800000</v>
          </cell>
          <cell r="E113" t="str">
            <v>SBC</v>
          </cell>
          <cell r="F113">
            <v>800000</v>
          </cell>
        </row>
        <row r="114">
          <cell r="B114" t="str">
            <v>Charles Huff</v>
          </cell>
          <cell r="C114" t="str">
            <v>Marshall</v>
          </cell>
          <cell r="D114">
            <v>755500</v>
          </cell>
          <cell r="E114" t="str">
            <v>SBC</v>
          </cell>
          <cell r="F114">
            <v>755500</v>
          </cell>
        </row>
        <row r="115">
          <cell r="B115" t="str">
            <v>Michael Desormeaux</v>
          </cell>
          <cell r="C115" t="str">
            <v>Louisiana</v>
          </cell>
          <cell r="D115">
            <v>755000</v>
          </cell>
          <cell r="E115" t="str">
            <v>SBC</v>
          </cell>
          <cell r="F115">
            <v>755000</v>
          </cell>
        </row>
        <row r="116">
          <cell r="B116" t="str">
            <v>Clay Helton</v>
          </cell>
          <cell r="C116" t="str">
            <v>Georgia Southern</v>
          </cell>
          <cell r="D116">
            <v>752000</v>
          </cell>
          <cell r="E116" t="str">
            <v>SBC</v>
          </cell>
          <cell r="F116">
            <v>752000</v>
          </cell>
        </row>
        <row r="117">
          <cell r="B117" t="str">
            <v>Mike MacIntyre</v>
          </cell>
          <cell r="C117" t="str">
            <v>FIU</v>
          </cell>
          <cell r="D117">
            <v>750000</v>
          </cell>
          <cell r="E117" t="str">
            <v>CUSA</v>
          </cell>
          <cell r="F117">
            <v>750000</v>
          </cell>
        </row>
        <row r="118">
          <cell r="B118" t="str">
            <v>Tom Herman</v>
          </cell>
          <cell r="C118" t="str">
            <v>Florida Atlantic</v>
          </cell>
          <cell r="D118" t="str">
            <v>$700,000*</v>
          </cell>
          <cell r="E118" t="str">
            <v>AAC</v>
          </cell>
          <cell r="F118">
            <v>700000</v>
          </cell>
        </row>
        <row r="119">
          <cell r="B119" t="str">
            <v>Danny Gonzales</v>
          </cell>
          <cell r="C119" t="str">
            <v>New Mexico</v>
          </cell>
          <cell r="D119">
            <v>700000</v>
          </cell>
          <cell r="E119" t="str">
            <v>MWC</v>
          </cell>
          <cell r="F119">
            <v>700000</v>
          </cell>
        </row>
        <row r="120">
          <cell r="B120" t="str">
            <v>Maurice Linguist</v>
          </cell>
          <cell r="C120" t="str">
            <v>Buffalo</v>
          </cell>
          <cell r="D120" t="str">
            <v>$684,500*</v>
          </cell>
          <cell r="E120" t="str">
            <v>MAC</v>
          </cell>
          <cell r="F120">
            <v>684500</v>
          </cell>
        </row>
        <row r="121">
          <cell r="B121" t="str">
            <v>Curt Cignetti</v>
          </cell>
          <cell r="C121" t="str">
            <v>James Madison</v>
          </cell>
          <cell r="D121" t="str">
            <v>$677,311*</v>
          </cell>
          <cell r="E121" t="str">
            <v>SBC</v>
          </cell>
          <cell r="F121">
            <v>677311</v>
          </cell>
        </row>
        <row r="122">
          <cell r="B122" t="str">
            <v>Thomas Hammock</v>
          </cell>
          <cell r="C122" t="str">
            <v>Northern Illinois</v>
          </cell>
          <cell r="D122" t="str">
            <v>$677,045*</v>
          </cell>
          <cell r="E122" t="str">
            <v>MAC</v>
          </cell>
          <cell r="F122">
            <v>677045</v>
          </cell>
        </row>
        <row r="123">
          <cell r="B123" t="str">
            <v>Mike Neu</v>
          </cell>
          <cell r="C123" t="str">
            <v>Ball State</v>
          </cell>
          <cell r="D123">
            <v>680000</v>
          </cell>
          <cell r="E123" t="str">
            <v>MAC</v>
          </cell>
          <cell r="F123">
            <v>675000</v>
          </cell>
        </row>
        <row r="124">
          <cell r="B124" t="str">
            <v>Tim Albin</v>
          </cell>
          <cell r="C124" t="str">
            <v>Ohio</v>
          </cell>
          <cell r="D124" t="str">
            <v>$651,500*</v>
          </cell>
          <cell r="E124" t="str">
            <v>MAC</v>
          </cell>
          <cell r="F124">
            <v>651500</v>
          </cell>
        </row>
        <row r="125">
          <cell r="B125" t="str">
            <v>Joe Moorhead</v>
          </cell>
          <cell r="C125" t="str">
            <v>Akron</v>
          </cell>
          <cell r="D125" t="str">
            <v>$620,000*</v>
          </cell>
          <cell r="E125" t="str">
            <v>MAC</v>
          </cell>
          <cell r="F125">
            <v>620000</v>
          </cell>
        </row>
        <row r="126">
          <cell r="B126" t="str">
            <v>Timmy Chang</v>
          </cell>
          <cell r="C126" t="str">
            <v>Hawaii</v>
          </cell>
          <cell r="D126" t="str">
            <v>$600,006*</v>
          </cell>
          <cell r="E126" t="str">
            <v>MWC</v>
          </cell>
          <cell r="F126">
            <v>600006</v>
          </cell>
        </row>
        <row r="127">
          <cell r="B127" t="str">
            <v>Jerry Kill</v>
          </cell>
          <cell r="C127" t="str">
            <v>New Mexico State</v>
          </cell>
          <cell r="D127">
            <v>600000</v>
          </cell>
          <cell r="E127" t="str">
            <v>CUSA</v>
          </cell>
          <cell r="F127">
            <v>600000</v>
          </cell>
        </row>
        <row r="128">
          <cell r="B128" t="str">
            <v>K.C. Keeler</v>
          </cell>
          <cell r="C128" t="str">
            <v>Sam Houston</v>
          </cell>
          <cell r="D128">
            <v>600000</v>
          </cell>
          <cell r="E128" t="str">
            <v>CUSA</v>
          </cell>
          <cell r="F128">
            <v>600000</v>
          </cell>
        </row>
        <row r="129">
          <cell r="B129" t="str">
            <v>Chris Creighton</v>
          </cell>
          <cell r="C129" t="str">
            <v>Eastern Michigan</v>
          </cell>
          <cell r="D129" t="str">
            <v>$590,000*</v>
          </cell>
          <cell r="E129" t="str">
            <v>MAC</v>
          </cell>
          <cell r="F129">
            <v>590000</v>
          </cell>
        </row>
        <row r="130">
          <cell r="B130" t="str">
            <v>Chuck Martin</v>
          </cell>
          <cell r="C130" t="str">
            <v>Miami (OH)</v>
          </cell>
          <cell r="D130">
            <v>575300</v>
          </cell>
          <cell r="E130" t="str">
            <v>MAC</v>
          </cell>
          <cell r="F130">
            <v>575300</v>
          </cell>
        </row>
        <row r="131">
          <cell r="B131" t="str">
            <v>Scot Loeffler</v>
          </cell>
          <cell r="C131" t="str">
            <v>Bowling Green</v>
          </cell>
          <cell r="D131">
            <v>560000</v>
          </cell>
          <cell r="E131" t="str">
            <v>MAC</v>
          </cell>
          <cell r="F131">
            <v>560000</v>
          </cell>
        </row>
        <row r="132">
          <cell r="B132" t="str">
            <v>Kenni Burns</v>
          </cell>
          <cell r="C132" t="str">
            <v>Kent State</v>
          </cell>
          <cell r="D132">
            <v>527100</v>
          </cell>
          <cell r="E132" t="str">
            <v>MAC</v>
          </cell>
          <cell r="F132">
            <v>525000</v>
          </cell>
        </row>
        <row r="133">
          <cell r="B133" t="str">
            <v>Terry Bowden</v>
          </cell>
          <cell r="C133" t="str">
            <v>Louisiana-Monroe</v>
          </cell>
          <cell r="D133">
            <v>435400</v>
          </cell>
          <cell r="E133" t="str">
            <v>SBC</v>
          </cell>
          <cell r="F133">
            <v>435400</v>
          </cell>
        </row>
        <row r="134">
          <cell r="B134" t="str">
            <v>Troy Taylor</v>
          </cell>
          <cell r="C134" t="str">
            <v>Stanford</v>
          </cell>
          <cell r="D134" t="str">
            <v>—</v>
          </cell>
          <cell r="E134" t="str">
            <v>Pac-12</v>
          </cell>
          <cell r="F134">
            <v>0</v>
          </cell>
        </row>
        <row r="135">
          <cell r="B135" t="str">
            <v>David Braun</v>
          </cell>
          <cell r="C135" t="str">
            <v>Northwestern</v>
          </cell>
          <cell r="D135" t="str">
            <v>—</v>
          </cell>
          <cell r="E135" t="str">
            <v>Big 10</v>
          </cell>
          <cell r="F135">
            <v>0</v>
          </cell>
        </row>
      </sheetData>
      <sheetData sheetId="5"/>
      <sheetData sheetId="6">
        <row r="4">
          <cell r="A4" t="str">
            <v>Georgia</v>
          </cell>
          <cell r="B4">
            <v>300</v>
          </cell>
          <cell r="C4">
            <v>1</v>
          </cell>
        </row>
        <row r="5">
          <cell r="A5" t="str">
            <v>Ohio State</v>
          </cell>
          <cell r="B5">
            <v>480</v>
          </cell>
          <cell r="C5">
            <v>2</v>
          </cell>
        </row>
        <row r="6">
          <cell r="A6" t="str">
            <v>Texas</v>
          </cell>
          <cell r="B6">
            <v>700</v>
          </cell>
          <cell r="C6">
            <v>3</v>
          </cell>
        </row>
        <row r="7">
          <cell r="A7" t="str">
            <v>Oregon</v>
          </cell>
          <cell r="B7">
            <v>850</v>
          </cell>
          <cell r="C7">
            <v>4</v>
          </cell>
        </row>
        <row r="8">
          <cell r="A8" t="str">
            <v>Alabama</v>
          </cell>
          <cell r="B8">
            <v>1300</v>
          </cell>
          <cell r="C8">
            <v>5</v>
          </cell>
        </row>
        <row r="9">
          <cell r="A9" t="str">
            <v>LSU</v>
          </cell>
          <cell r="B9">
            <v>1500</v>
          </cell>
          <cell r="C9">
            <v>6</v>
          </cell>
        </row>
        <row r="10">
          <cell r="A10" t="str">
            <v>Ole Miss</v>
          </cell>
          <cell r="B10">
            <v>1500</v>
          </cell>
          <cell r="C10">
            <v>6</v>
          </cell>
        </row>
        <row r="11">
          <cell r="A11" t="str">
            <v>Michigan</v>
          </cell>
          <cell r="B11">
            <v>1600</v>
          </cell>
          <cell r="C11">
            <v>7</v>
          </cell>
        </row>
        <row r="12">
          <cell r="A12" t="str">
            <v>Penn State</v>
          </cell>
          <cell r="B12">
            <v>2200</v>
          </cell>
          <cell r="C12">
            <v>8</v>
          </cell>
        </row>
        <row r="13">
          <cell r="A13" t="str">
            <v>Notre Dame</v>
          </cell>
          <cell r="B13">
            <v>2200</v>
          </cell>
          <cell r="C13">
            <v>8</v>
          </cell>
        </row>
        <row r="14">
          <cell r="A14" t="str">
            <v>Florida State</v>
          </cell>
          <cell r="B14">
            <v>2800</v>
          </cell>
          <cell r="C14">
            <v>9</v>
          </cell>
        </row>
        <row r="15">
          <cell r="A15" t="str">
            <v>Clemson</v>
          </cell>
          <cell r="B15">
            <v>3000</v>
          </cell>
          <cell r="C15">
            <v>10</v>
          </cell>
        </row>
        <row r="16">
          <cell r="A16" t="str">
            <v>Tennessee</v>
          </cell>
          <cell r="B16">
            <v>3000</v>
          </cell>
          <cell r="C16">
            <v>10</v>
          </cell>
        </row>
        <row r="17">
          <cell r="A17" t="str">
            <v>Missouri</v>
          </cell>
          <cell r="B17">
            <v>3500</v>
          </cell>
          <cell r="C17">
            <v>11</v>
          </cell>
        </row>
        <row r="18">
          <cell r="A18" t="str">
            <v>Texas A&amp;M</v>
          </cell>
          <cell r="B18">
            <v>4000</v>
          </cell>
          <cell r="C18">
            <v>12</v>
          </cell>
        </row>
        <row r="19">
          <cell r="A19" t="str">
            <v>USC</v>
          </cell>
          <cell r="B19">
            <v>4500</v>
          </cell>
          <cell r="C19">
            <v>13</v>
          </cell>
        </row>
        <row r="20">
          <cell r="A20" t="str">
            <v>Oklahoma</v>
          </cell>
          <cell r="B20">
            <v>5500</v>
          </cell>
          <cell r="C20">
            <v>14</v>
          </cell>
        </row>
        <row r="21">
          <cell r="A21" t="str">
            <v>Miami Florida</v>
          </cell>
          <cell r="B21">
            <v>6000</v>
          </cell>
          <cell r="C21">
            <v>15</v>
          </cell>
        </row>
        <row r="22">
          <cell r="A22" t="str">
            <v>Kansas State</v>
          </cell>
          <cell r="B22">
            <v>6000</v>
          </cell>
          <cell r="C22">
            <v>15</v>
          </cell>
        </row>
        <row r="23">
          <cell r="A23" t="str">
            <v>Utah</v>
          </cell>
          <cell r="B23">
            <v>7000</v>
          </cell>
          <cell r="C23">
            <v>16</v>
          </cell>
        </row>
        <row r="24">
          <cell r="A24" t="str">
            <v>Louisville</v>
          </cell>
          <cell r="B24">
            <v>10000</v>
          </cell>
          <cell r="C24">
            <v>17</v>
          </cell>
        </row>
        <row r="25">
          <cell r="A25" t="str">
            <v>Auburn</v>
          </cell>
          <cell r="B25">
            <v>12000</v>
          </cell>
          <cell r="C25">
            <v>18</v>
          </cell>
        </row>
        <row r="26">
          <cell r="A26" t="str">
            <v>Washington</v>
          </cell>
          <cell r="B26">
            <v>12000</v>
          </cell>
          <cell r="C26">
            <v>18</v>
          </cell>
        </row>
        <row r="27">
          <cell r="A27" t="str">
            <v>Arizona</v>
          </cell>
          <cell r="B27">
            <v>15000</v>
          </cell>
          <cell r="C27">
            <v>19</v>
          </cell>
        </row>
        <row r="28">
          <cell r="A28" t="str">
            <v>Kansas</v>
          </cell>
          <cell r="B28">
            <v>20000</v>
          </cell>
          <cell r="C28">
            <v>20</v>
          </cell>
        </row>
        <row r="29">
          <cell r="A29" t="str">
            <v>Texas Tech</v>
          </cell>
          <cell r="B29">
            <v>20000</v>
          </cell>
          <cell r="C29">
            <v>20</v>
          </cell>
        </row>
        <row r="30">
          <cell r="A30" t="str">
            <v>Kentucky</v>
          </cell>
          <cell r="B30">
            <v>20000</v>
          </cell>
          <cell r="C30">
            <v>20</v>
          </cell>
        </row>
        <row r="31">
          <cell r="A31" t="str">
            <v>NC State</v>
          </cell>
          <cell r="B31">
            <v>20000</v>
          </cell>
          <cell r="C31">
            <v>20</v>
          </cell>
        </row>
        <row r="32">
          <cell r="A32" t="str">
            <v>Florida</v>
          </cell>
          <cell r="B32">
            <v>25000</v>
          </cell>
          <cell r="C32">
            <v>21</v>
          </cell>
        </row>
        <row r="33">
          <cell r="A33" t="str">
            <v>Wisconsin</v>
          </cell>
          <cell r="B33">
            <v>25000</v>
          </cell>
          <cell r="C33">
            <v>21</v>
          </cell>
        </row>
        <row r="34">
          <cell r="A34" t="str">
            <v>Iowa</v>
          </cell>
          <cell r="B34">
            <v>25000</v>
          </cell>
          <cell r="C34">
            <v>21</v>
          </cell>
        </row>
        <row r="35">
          <cell r="A35" t="str">
            <v>South Carolina</v>
          </cell>
          <cell r="B35">
            <v>25000</v>
          </cell>
          <cell r="C35">
            <v>21</v>
          </cell>
        </row>
        <row r="36">
          <cell r="A36" t="str">
            <v>Nebraska</v>
          </cell>
          <cell r="B36">
            <v>30000</v>
          </cell>
          <cell r="C36">
            <v>22</v>
          </cell>
        </row>
        <row r="37">
          <cell r="A37" t="str">
            <v>North Carolina</v>
          </cell>
          <cell r="B37">
            <v>30000</v>
          </cell>
          <cell r="C37">
            <v>22</v>
          </cell>
        </row>
        <row r="38">
          <cell r="A38" t="str">
            <v>Virginia Tech</v>
          </cell>
          <cell r="B38">
            <v>30000</v>
          </cell>
          <cell r="C38">
            <v>22</v>
          </cell>
        </row>
        <row r="39">
          <cell r="A39" t="str">
            <v>TCU</v>
          </cell>
          <cell r="B39">
            <v>30000</v>
          </cell>
          <cell r="C39">
            <v>22</v>
          </cell>
        </row>
        <row r="40">
          <cell r="A40" t="str">
            <v>Iowa State</v>
          </cell>
          <cell r="B40">
            <v>30000</v>
          </cell>
          <cell r="C40">
            <v>22</v>
          </cell>
        </row>
        <row r="41">
          <cell r="A41" t="str">
            <v>Colorado</v>
          </cell>
          <cell r="B41">
            <v>30000</v>
          </cell>
          <cell r="C41">
            <v>22</v>
          </cell>
        </row>
        <row r="42">
          <cell r="A42" t="str">
            <v>UCF</v>
          </cell>
          <cell r="B42">
            <v>30000</v>
          </cell>
          <cell r="C42">
            <v>22</v>
          </cell>
        </row>
        <row r="43">
          <cell r="A43" t="str">
            <v>SMU</v>
          </cell>
          <cell r="B43">
            <v>30000</v>
          </cell>
          <cell r="C43">
            <v>22</v>
          </cell>
        </row>
        <row r="44">
          <cell r="A44" t="str">
            <v>Oklahoma State</v>
          </cell>
          <cell r="B44">
            <v>30000</v>
          </cell>
          <cell r="C44">
            <v>22</v>
          </cell>
        </row>
        <row r="45">
          <cell r="A45" t="str">
            <v>West Virginia</v>
          </cell>
          <cell r="B45">
            <v>40000</v>
          </cell>
          <cell r="C45">
            <v>23</v>
          </cell>
        </row>
        <row r="46">
          <cell r="A46" t="str">
            <v>Maryland</v>
          </cell>
          <cell r="B46">
            <v>40000</v>
          </cell>
          <cell r="C46">
            <v>23</v>
          </cell>
        </row>
        <row r="47">
          <cell r="A47" t="str">
            <v>Arkansas</v>
          </cell>
          <cell r="B47">
            <v>40000</v>
          </cell>
          <cell r="C47">
            <v>23</v>
          </cell>
        </row>
        <row r="48">
          <cell r="A48" t="str">
            <v>Oregon State</v>
          </cell>
          <cell r="B48">
            <v>50000</v>
          </cell>
          <cell r="C48">
            <v>24</v>
          </cell>
        </row>
        <row r="49">
          <cell r="A49" t="str">
            <v>Memphis</v>
          </cell>
          <cell r="B49">
            <v>50000</v>
          </cell>
          <cell r="C49">
            <v>24</v>
          </cell>
        </row>
        <row r="50">
          <cell r="A50" t="str">
            <v>Liberty</v>
          </cell>
          <cell r="B50">
            <v>50000</v>
          </cell>
          <cell r="C50">
            <v>24</v>
          </cell>
        </row>
        <row r="51">
          <cell r="A51" t="str">
            <v>Boise State</v>
          </cell>
          <cell r="B51">
            <v>50000</v>
          </cell>
          <cell r="C51">
            <v>24</v>
          </cell>
        </row>
        <row r="52">
          <cell r="A52" t="str">
            <v>Michigan State</v>
          </cell>
          <cell r="B52">
            <v>60000</v>
          </cell>
          <cell r="C52">
            <v>25</v>
          </cell>
        </row>
        <row r="53">
          <cell r="A53" t="str">
            <v>Baylor</v>
          </cell>
          <cell r="B53">
            <v>60000</v>
          </cell>
          <cell r="C53">
            <v>25</v>
          </cell>
        </row>
        <row r="54">
          <cell r="A54" t="str">
            <v>Mississippi State</v>
          </cell>
          <cell r="B54">
            <v>70000</v>
          </cell>
          <cell r="C54">
            <v>26</v>
          </cell>
        </row>
        <row r="55">
          <cell r="A55" t="str">
            <v>Tulane</v>
          </cell>
          <cell r="B55">
            <v>80000</v>
          </cell>
          <cell r="C55">
            <v>27</v>
          </cell>
        </row>
        <row r="56">
          <cell r="A56" t="str">
            <v>UCLA</v>
          </cell>
          <cell r="B56">
            <v>80000</v>
          </cell>
          <cell r="C56">
            <v>27</v>
          </cell>
        </row>
        <row r="57">
          <cell r="A57" t="str">
            <v>Syracuse</v>
          </cell>
          <cell r="B57">
            <v>80000</v>
          </cell>
          <cell r="C57">
            <v>27</v>
          </cell>
        </row>
        <row r="58">
          <cell r="A58" t="str">
            <v>Troy</v>
          </cell>
          <cell r="B58">
            <v>80000</v>
          </cell>
          <cell r="C58">
            <v>27</v>
          </cell>
        </row>
        <row r="59">
          <cell r="A59" t="str">
            <v>California</v>
          </cell>
          <cell r="B59">
            <v>80000</v>
          </cell>
          <cell r="C59">
            <v>27</v>
          </cell>
        </row>
        <row r="60">
          <cell r="A60" t="str">
            <v>Sam Houston State</v>
          </cell>
          <cell r="B60">
            <v>100000</v>
          </cell>
          <cell r="C60">
            <v>28</v>
          </cell>
        </row>
        <row r="61">
          <cell r="A61" t="str">
            <v>Kent State</v>
          </cell>
          <cell r="B61">
            <v>100000</v>
          </cell>
          <cell r="C61">
            <v>28</v>
          </cell>
        </row>
        <row r="62">
          <cell r="A62" t="str">
            <v>Houston</v>
          </cell>
          <cell r="B62">
            <v>100000</v>
          </cell>
          <cell r="C62">
            <v>28</v>
          </cell>
        </row>
        <row r="63">
          <cell r="A63" t="str">
            <v>Arizona State</v>
          </cell>
          <cell r="B63">
            <v>100000</v>
          </cell>
          <cell r="C63">
            <v>28</v>
          </cell>
        </row>
        <row r="64">
          <cell r="A64" t="str">
            <v>Colorado State</v>
          </cell>
          <cell r="B64">
            <v>100000</v>
          </cell>
          <cell r="C64">
            <v>28</v>
          </cell>
        </row>
        <row r="65">
          <cell r="A65" t="str">
            <v>BYU</v>
          </cell>
          <cell r="B65">
            <v>100000</v>
          </cell>
          <cell r="C65">
            <v>28</v>
          </cell>
        </row>
        <row r="66">
          <cell r="A66" t="str">
            <v>Rice</v>
          </cell>
          <cell r="B66">
            <v>100000</v>
          </cell>
          <cell r="C66">
            <v>28</v>
          </cell>
        </row>
        <row r="67">
          <cell r="A67" t="str">
            <v>Western Kentucky</v>
          </cell>
          <cell r="B67">
            <v>100000</v>
          </cell>
          <cell r="C67">
            <v>28</v>
          </cell>
        </row>
        <row r="68">
          <cell r="A68" t="str">
            <v>Vanderbilt</v>
          </cell>
          <cell r="B68">
            <v>100000</v>
          </cell>
          <cell r="C68">
            <v>28</v>
          </cell>
        </row>
        <row r="69">
          <cell r="A69" t="str">
            <v>Wake Forest</v>
          </cell>
          <cell r="B69">
            <v>100000</v>
          </cell>
          <cell r="C69">
            <v>28</v>
          </cell>
        </row>
        <row r="70">
          <cell r="A70" t="str">
            <v>Miami Ohio</v>
          </cell>
          <cell r="B70">
            <v>100000</v>
          </cell>
          <cell r="C70">
            <v>28</v>
          </cell>
        </row>
        <row r="71">
          <cell r="A71" t="str">
            <v>Appalachian State</v>
          </cell>
          <cell r="B71">
            <v>100000</v>
          </cell>
          <cell r="C71">
            <v>28</v>
          </cell>
        </row>
        <row r="72">
          <cell r="A72" t="str">
            <v>Bowling Green</v>
          </cell>
          <cell r="B72">
            <v>100000</v>
          </cell>
          <cell r="C72">
            <v>28</v>
          </cell>
        </row>
        <row r="73">
          <cell r="A73" t="str">
            <v>East Carolina</v>
          </cell>
          <cell r="B73">
            <v>100000</v>
          </cell>
          <cell r="C73">
            <v>28</v>
          </cell>
        </row>
        <row r="74">
          <cell r="A74" t="str">
            <v>San Diego State</v>
          </cell>
          <cell r="B74">
            <v>100000</v>
          </cell>
          <cell r="C74">
            <v>28</v>
          </cell>
        </row>
        <row r="75">
          <cell r="A75" t="str">
            <v>Arkansas State</v>
          </cell>
          <cell r="B75">
            <v>100000</v>
          </cell>
          <cell r="C75">
            <v>28</v>
          </cell>
        </row>
        <row r="76">
          <cell r="A76" t="str">
            <v>San Jose State</v>
          </cell>
          <cell r="B76">
            <v>100000</v>
          </cell>
          <cell r="C76">
            <v>28</v>
          </cell>
        </row>
        <row r="77">
          <cell r="A77" t="str">
            <v>Pittsburgh</v>
          </cell>
          <cell r="B77">
            <v>100000</v>
          </cell>
          <cell r="C77">
            <v>28</v>
          </cell>
        </row>
        <row r="78">
          <cell r="A78" t="str">
            <v>Georgia Tech</v>
          </cell>
          <cell r="B78">
            <v>100000</v>
          </cell>
          <cell r="C78">
            <v>28</v>
          </cell>
        </row>
        <row r="79">
          <cell r="A79" t="str">
            <v>Cincinnati</v>
          </cell>
          <cell r="B79">
            <v>100000</v>
          </cell>
          <cell r="C79">
            <v>28</v>
          </cell>
        </row>
        <row r="80">
          <cell r="A80" t="str">
            <v>New Mexico</v>
          </cell>
          <cell r="B80">
            <v>100000</v>
          </cell>
          <cell r="C80">
            <v>28</v>
          </cell>
        </row>
        <row r="81">
          <cell r="A81" t="str">
            <v>Western Michigan</v>
          </cell>
          <cell r="B81">
            <v>100000</v>
          </cell>
          <cell r="C81">
            <v>28</v>
          </cell>
        </row>
        <row r="82">
          <cell r="A82" t="str">
            <v>Ball State</v>
          </cell>
          <cell r="B82">
            <v>100000</v>
          </cell>
          <cell r="C82">
            <v>28</v>
          </cell>
        </row>
        <row r="83">
          <cell r="A83" t="str">
            <v>UL Monroe</v>
          </cell>
          <cell r="B83">
            <v>100000</v>
          </cell>
          <cell r="C83">
            <v>28</v>
          </cell>
        </row>
        <row r="84">
          <cell r="A84" t="str">
            <v>Texas State</v>
          </cell>
          <cell r="B84">
            <v>100000</v>
          </cell>
          <cell r="C84">
            <v>28</v>
          </cell>
        </row>
        <row r="85">
          <cell r="A85" t="str">
            <v>Eastern Michigan</v>
          </cell>
          <cell r="B85">
            <v>100000</v>
          </cell>
          <cell r="C85">
            <v>28</v>
          </cell>
        </row>
        <row r="86">
          <cell r="A86" t="str">
            <v>Louisiana</v>
          </cell>
          <cell r="B86">
            <v>100000</v>
          </cell>
          <cell r="C86">
            <v>28</v>
          </cell>
        </row>
        <row r="87">
          <cell r="A87" t="str">
            <v>Duke</v>
          </cell>
          <cell r="B87">
            <v>100000</v>
          </cell>
          <cell r="C87">
            <v>28</v>
          </cell>
        </row>
        <row r="88">
          <cell r="A88" t="str">
            <v>New Mexico State</v>
          </cell>
          <cell r="B88">
            <v>100000</v>
          </cell>
          <cell r="C88">
            <v>28</v>
          </cell>
        </row>
        <row r="89">
          <cell r="A89" t="str">
            <v>Navy</v>
          </cell>
          <cell r="B89">
            <v>100000</v>
          </cell>
          <cell r="C89">
            <v>28</v>
          </cell>
        </row>
        <row r="90">
          <cell r="A90" t="str">
            <v>Virginia</v>
          </cell>
          <cell r="B90">
            <v>100000</v>
          </cell>
          <cell r="C90">
            <v>28</v>
          </cell>
        </row>
        <row r="91">
          <cell r="A91" t="str">
            <v>Wyoming</v>
          </cell>
          <cell r="B91">
            <v>100000</v>
          </cell>
          <cell r="C91">
            <v>28</v>
          </cell>
        </row>
        <row r="92">
          <cell r="A92" t="str">
            <v>UNLV</v>
          </cell>
          <cell r="B92">
            <v>100000</v>
          </cell>
          <cell r="C92">
            <v>28</v>
          </cell>
        </row>
        <row r="93">
          <cell r="A93" t="str">
            <v>Buffalo</v>
          </cell>
          <cell r="B93">
            <v>100000</v>
          </cell>
          <cell r="C93">
            <v>28</v>
          </cell>
        </row>
        <row r="94">
          <cell r="A94" t="str">
            <v>Stanford</v>
          </cell>
          <cell r="B94">
            <v>100000</v>
          </cell>
          <cell r="C94">
            <v>28</v>
          </cell>
        </row>
        <row r="95">
          <cell r="A95" t="str">
            <v>Marshall</v>
          </cell>
          <cell r="B95">
            <v>100000</v>
          </cell>
          <cell r="C95">
            <v>28</v>
          </cell>
        </row>
        <row r="96">
          <cell r="A96" t="str">
            <v>Northwestern</v>
          </cell>
          <cell r="B96">
            <v>100000</v>
          </cell>
          <cell r="C96">
            <v>28</v>
          </cell>
        </row>
        <row r="97">
          <cell r="A97" t="str">
            <v>Ohio</v>
          </cell>
          <cell r="B97">
            <v>100000</v>
          </cell>
          <cell r="C97">
            <v>28</v>
          </cell>
        </row>
        <row r="98">
          <cell r="A98" t="str">
            <v>Boston College</v>
          </cell>
          <cell r="B98">
            <v>100000</v>
          </cell>
          <cell r="C98">
            <v>28</v>
          </cell>
        </row>
        <row r="99">
          <cell r="A99" t="str">
            <v>South Alabama</v>
          </cell>
          <cell r="B99">
            <v>100000</v>
          </cell>
          <cell r="C99">
            <v>28</v>
          </cell>
        </row>
        <row r="100">
          <cell r="A100" t="str">
            <v>Tulsa</v>
          </cell>
          <cell r="B100">
            <v>100000</v>
          </cell>
          <cell r="C100">
            <v>28</v>
          </cell>
        </row>
        <row r="101">
          <cell r="A101" t="str">
            <v>Army</v>
          </cell>
          <cell r="B101">
            <v>100000</v>
          </cell>
          <cell r="C101">
            <v>28</v>
          </cell>
        </row>
        <row r="102">
          <cell r="A102" t="str">
            <v>Toledo</v>
          </cell>
          <cell r="B102">
            <v>100000</v>
          </cell>
          <cell r="C102">
            <v>28</v>
          </cell>
        </row>
        <row r="103">
          <cell r="A103" t="str">
            <v>Central Michigan</v>
          </cell>
          <cell r="B103">
            <v>100000</v>
          </cell>
          <cell r="C103">
            <v>28</v>
          </cell>
        </row>
        <row r="104">
          <cell r="A104" t="str">
            <v>UTEP</v>
          </cell>
          <cell r="B104">
            <v>100000</v>
          </cell>
          <cell r="C104">
            <v>28</v>
          </cell>
        </row>
        <row r="105">
          <cell r="A105" t="str">
            <v>Air Force</v>
          </cell>
          <cell r="B105">
            <v>100000</v>
          </cell>
          <cell r="C105">
            <v>28</v>
          </cell>
        </row>
        <row r="106">
          <cell r="A106" t="str">
            <v>UTSA</v>
          </cell>
          <cell r="B106">
            <v>100000</v>
          </cell>
          <cell r="C106">
            <v>28</v>
          </cell>
        </row>
        <row r="107">
          <cell r="A107" t="str">
            <v>Nevada</v>
          </cell>
          <cell r="B107">
            <v>100000</v>
          </cell>
          <cell r="C107">
            <v>28</v>
          </cell>
        </row>
        <row r="108">
          <cell r="A108" t="str">
            <v>James Madison</v>
          </cell>
          <cell r="B108">
            <v>100000</v>
          </cell>
          <cell r="C108">
            <v>28</v>
          </cell>
        </row>
        <row r="109">
          <cell r="A109" t="str">
            <v>Coastal Carolina</v>
          </cell>
          <cell r="B109">
            <v>100000</v>
          </cell>
          <cell r="C109">
            <v>28</v>
          </cell>
        </row>
        <row r="110">
          <cell r="A110" t="str">
            <v>UAB</v>
          </cell>
          <cell r="B110">
            <v>100000</v>
          </cell>
          <cell r="C110">
            <v>28</v>
          </cell>
        </row>
        <row r="111">
          <cell r="A111" t="str">
            <v>Connecticut</v>
          </cell>
          <cell r="B111">
            <v>100000</v>
          </cell>
          <cell r="C111">
            <v>28</v>
          </cell>
        </row>
        <row r="112">
          <cell r="A112" t="str">
            <v>Florida Atlantic</v>
          </cell>
          <cell r="B112">
            <v>100000</v>
          </cell>
          <cell r="C112">
            <v>28</v>
          </cell>
        </row>
        <row r="113">
          <cell r="A113" t="str">
            <v>Old Dominion</v>
          </cell>
          <cell r="B113">
            <v>100000</v>
          </cell>
          <cell r="C113">
            <v>28</v>
          </cell>
        </row>
        <row r="114">
          <cell r="A114" t="str">
            <v>North Texas</v>
          </cell>
          <cell r="B114">
            <v>100000</v>
          </cell>
          <cell r="C114">
            <v>28</v>
          </cell>
        </row>
        <row r="115">
          <cell r="A115" t="str">
            <v>Massachusetts</v>
          </cell>
          <cell r="B115">
            <v>100000</v>
          </cell>
          <cell r="C115">
            <v>28</v>
          </cell>
        </row>
        <row r="116">
          <cell r="A116" t="str">
            <v>Utah State</v>
          </cell>
          <cell r="B116">
            <v>100000</v>
          </cell>
          <cell r="C116">
            <v>28</v>
          </cell>
        </row>
        <row r="117">
          <cell r="A117" t="str">
            <v>Louisiana Tech</v>
          </cell>
          <cell r="B117">
            <v>100000</v>
          </cell>
          <cell r="C117">
            <v>28</v>
          </cell>
        </row>
        <row r="118">
          <cell r="A118" t="str">
            <v>Charlotte</v>
          </cell>
          <cell r="B118">
            <v>100000</v>
          </cell>
          <cell r="C118">
            <v>28</v>
          </cell>
        </row>
        <row r="119">
          <cell r="A119" t="str">
            <v>Illinois</v>
          </cell>
          <cell r="B119">
            <v>100000</v>
          </cell>
          <cell r="C119">
            <v>28</v>
          </cell>
        </row>
        <row r="120">
          <cell r="A120" t="str">
            <v>Southern Mississippi</v>
          </cell>
          <cell r="B120">
            <v>100000</v>
          </cell>
          <cell r="C120">
            <v>28</v>
          </cell>
        </row>
        <row r="121">
          <cell r="A121" t="str">
            <v>Georgia State</v>
          </cell>
          <cell r="B121">
            <v>100000</v>
          </cell>
          <cell r="C121">
            <v>28</v>
          </cell>
        </row>
        <row r="122">
          <cell r="A122" t="str">
            <v>Fresno State</v>
          </cell>
          <cell r="B122">
            <v>100000</v>
          </cell>
          <cell r="C122">
            <v>28</v>
          </cell>
        </row>
        <row r="123">
          <cell r="A123" t="str">
            <v>Temple</v>
          </cell>
          <cell r="B123">
            <v>100000</v>
          </cell>
          <cell r="C123">
            <v>28</v>
          </cell>
        </row>
        <row r="124">
          <cell r="A124" t="str">
            <v>Purdue</v>
          </cell>
          <cell r="B124">
            <v>100000</v>
          </cell>
          <cell r="C124">
            <v>28</v>
          </cell>
        </row>
        <row r="125">
          <cell r="A125" t="str">
            <v>Washington State</v>
          </cell>
          <cell r="B125">
            <v>100000</v>
          </cell>
          <cell r="C125">
            <v>28</v>
          </cell>
        </row>
        <row r="126">
          <cell r="A126" t="str">
            <v>Indiana</v>
          </cell>
          <cell r="B126">
            <v>100000</v>
          </cell>
          <cell r="C126">
            <v>28</v>
          </cell>
        </row>
        <row r="127">
          <cell r="A127" t="str">
            <v>Minnesota</v>
          </cell>
          <cell r="B127">
            <v>100000</v>
          </cell>
          <cell r="C127">
            <v>28</v>
          </cell>
        </row>
        <row r="128">
          <cell r="A128" t="str">
            <v>Akron</v>
          </cell>
          <cell r="B128">
            <v>100000</v>
          </cell>
          <cell r="C128">
            <v>28</v>
          </cell>
        </row>
        <row r="129">
          <cell r="A129" t="str">
            <v>Hawaii</v>
          </cell>
          <cell r="B129">
            <v>100000</v>
          </cell>
          <cell r="C129">
            <v>28</v>
          </cell>
        </row>
        <row r="130">
          <cell r="A130" t="str">
            <v>South Florida</v>
          </cell>
          <cell r="B130">
            <v>100000</v>
          </cell>
          <cell r="C130">
            <v>28</v>
          </cell>
        </row>
        <row r="131">
          <cell r="A131" t="str">
            <v>Jacksonville State</v>
          </cell>
          <cell r="B131">
            <v>100000</v>
          </cell>
          <cell r="C131">
            <v>28</v>
          </cell>
        </row>
        <row r="132">
          <cell r="A132" t="str">
            <v>Middle Tennessee</v>
          </cell>
          <cell r="B132">
            <v>100000</v>
          </cell>
          <cell r="C132">
            <v>28</v>
          </cell>
        </row>
        <row r="133">
          <cell r="A133" t="str">
            <v>Georgia Southern</v>
          </cell>
          <cell r="B133">
            <v>100000</v>
          </cell>
          <cell r="C133">
            <v>28</v>
          </cell>
        </row>
        <row r="134">
          <cell r="A134" t="str">
            <v>Northern Illinois</v>
          </cell>
          <cell r="B134">
            <v>100000</v>
          </cell>
          <cell r="C134">
            <v>28</v>
          </cell>
        </row>
        <row r="135">
          <cell r="A135" t="str">
            <v>FIU</v>
          </cell>
          <cell r="B135">
            <v>100000</v>
          </cell>
          <cell r="C135">
            <v>28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F935-100F-4CBA-8CF4-785767F3BA95}">
  <dimension ref="A1:AB138"/>
  <sheetViews>
    <sheetView tabSelected="1" workbookViewId="0">
      <selection activeCell="AC15" sqref="AC15"/>
    </sheetView>
  </sheetViews>
  <sheetFormatPr defaultRowHeight="14.65" x14ac:dyDescent="0.5"/>
  <cols>
    <col min="1" max="1" width="9.1328125" style="1" bestFit="1" customWidth="1"/>
    <col min="2" max="2" width="17.59765625" style="2" customWidth="1"/>
    <col min="3" max="3" width="16.9296875" style="2" bestFit="1" customWidth="1"/>
    <col min="4" max="4" width="13.06640625" style="2" bestFit="1" customWidth="1"/>
    <col min="5" max="5" width="17.46484375" style="2" bestFit="1" customWidth="1"/>
    <col min="6" max="6" width="11.19921875" style="2" bestFit="1" customWidth="1"/>
    <col min="7" max="8" width="4.265625" style="2" bestFit="1" customWidth="1"/>
    <col min="9" max="9" width="7.265625" style="2" bestFit="1" customWidth="1"/>
    <col min="10" max="11" width="4.265625" style="2" bestFit="1" customWidth="1"/>
    <col min="12" max="12" width="7.265625" style="2" bestFit="1" customWidth="1"/>
    <col min="13" max="13" width="0" style="1" hidden="1" customWidth="1"/>
    <col min="14" max="14" width="0" style="2" hidden="1" customWidth="1"/>
    <col min="15" max="15" width="3.73046875" style="2" hidden="1" customWidth="1"/>
    <col min="16" max="17" width="0" style="2" hidden="1" customWidth="1"/>
    <col min="18" max="18" width="1.3984375" style="2" hidden="1" customWidth="1"/>
    <col min="19" max="19" width="3.1328125" style="2" hidden="1" customWidth="1"/>
    <col min="20" max="21" width="0" style="2" hidden="1" customWidth="1"/>
    <col min="22" max="22" width="2.06640625" style="2" hidden="1" customWidth="1"/>
    <col min="23" max="23" width="4.6640625" style="2" hidden="1" customWidth="1"/>
    <col min="24" max="24" width="10.73046875" style="2" hidden="1" customWidth="1"/>
    <col min="25" max="27" width="0" style="2" hidden="1" customWidth="1"/>
    <col min="28" max="16384" width="9.06640625" style="2"/>
  </cols>
  <sheetData>
    <row r="1" spans="1:28" x14ac:dyDescent="0.5">
      <c r="P1" s="3" t="s">
        <v>0</v>
      </c>
      <c r="Q1" s="3" t="s">
        <v>1</v>
      </c>
      <c r="S1" s="3"/>
      <c r="T1" s="3" t="s">
        <v>0</v>
      </c>
      <c r="U1" s="3" t="s">
        <v>2</v>
      </c>
    </row>
    <row r="2" spans="1:28" ht="24" x14ac:dyDescent="0.8">
      <c r="A2" s="12" t="s">
        <v>305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P2" s="4" t="s">
        <v>3</v>
      </c>
      <c r="Q2" s="4" t="s">
        <v>4</v>
      </c>
      <c r="S2" s="4"/>
      <c r="T2" s="4" t="s">
        <v>3</v>
      </c>
      <c r="U2" s="4" t="s">
        <v>4</v>
      </c>
    </row>
    <row r="3" spans="1:28" x14ac:dyDescent="0.5">
      <c r="A3" s="13" t="s">
        <v>5</v>
      </c>
      <c r="B3" s="14" t="s">
        <v>6</v>
      </c>
      <c r="C3" s="14" t="s">
        <v>7</v>
      </c>
      <c r="D3" s="14" t="s">
        <v>8</v>
      </c>
      <c r="E3" s="13" t="s">
        <v>9</v>
      </c>
      <c r="F3" s="13" t="s">
        <v>10</v>
      </c>
      <c r="G3" s="15" t="s">
        <v>11</v>
      </c>
      <c r="H3" s="15"/>
      <c r="I3" s="15"/>
      <c r="J3" s="15" t="s">
        <v>12</v>
      </c>
      <c r="K3" s="15"/>
      <c r="L3" s="15"/>
      <c r="M3" s="5" t="s">
        <v>13</v>
      </c>
      <c r="N3" s="5" t="s">
        <v>14</v>
      </c>
      <c r="O3" s="5">
        <v>1</v>
      </c>
      <c r="P3" s="5" t="s">
        <v>15</v>
      </c>
      <c r="Q3" s="5">
        <v>155</v>
      </c>
      <c r="R3" s="5"/>
      <c r="S3" s="5">
        <v>1</v>
      </c>
      <c r="T3" s="5" t="s">
        <v>16</v>
      </c>
      <c r="U3" s="5">
        <v>280</v>
      </c>
      <c r="V3" s="5"/>
      <c r="W3" s="5">
        <v>1</v>
      </c>
      <c r="X3" s="5" t="s">
        <v>17</v>
      </c>
      <c r="Y3" s="5">
        <v>340</v>
      </c>
      <c r="Z3" s="5" t="s">
        <v>18</v>
      </c>
      <c r="AA3" s="5" t="s">
        <v>19</v>
      </c>
    </row>
    <row r="4" spans="1:28" x14ac:dyDescent="0.5">
      <c r="A4" s="13"/>
      <c r="B4" s="14"/>
      <c r="C4" s="14"/>
      <c r="D4" s="14"/>
      <c r="E4" s="13"/>
      <c r="F4" s="13"/>
      <c r="G4" s="16" t="s">
        <v>20</v>
      </c>
      <c r="H4" s="16" t="s">
        <v>21</v>
      </c>
      <c r="I4" s="17" t="s">
        <v>22</v>
      </c>
      <c r="J4" s="16" t="s">
        <v>20</v>
      </c>
      <c r="K4" s="16" t="s">
        <v>21</v>
      </c>
      <c r="L4" s="17" t="s">
        <v>22</v>
      </c>
      <c r="M4" s="6"/>
      <c r="N4" s="3"/>
      <c r="O4" s="3">
        <v>2</v>
      </c>
      <c r="P4" s="3" t="s">
        <v>23</v>
      </c>
      <c r="Q4" s="3">
        <v>250</v>
      </c>
      <c r="R4" s="3"/>
      <c r="S4" s="3">
        <v>2</v>
      </c>
      <c r="T4" s="3" t="s">
        <v>24</v>
      </c>
      <c r="U4" s="3">
        <v>280</v>
      </c>
      <c r="V4" s="3"/>
      <c r="W4" s="3">
        <v>2</v>
      </c>
      <c r="X4" s="3" t="s">
        <v>25</v>
      </c>
      <c r="Y4" s="3">
        <v>360</v>
      </c>
      <c r="Z4" s="3"/>
      <c r="AA4" s="3"/>
    </row>
    <row r="5" spans="1:28" x14ac:dyDescent="0.5">
      <c r="A5" s="7">
        <v>1</v>
      </c>
      <c r="B5" s="8" t="s">
        <v>26</v>
      </c>
      <c r="C5" s="8" t="s">
        <v>27</v>
      </c>
      <c r="D5" s="8" t="s">
        <v>28</v>
      </c>
      <c r="E5" s="9">
        <f>VLOOKUP(B5,'[1]Coach Salaries'!$B$3:$F$135,5,0)</f>
        <v>6350000</v>
      </c>
      <c r="F5" s="7">
        <v>4</v>
      </c>
      <c r="G5" s="8">
        <v>23</v>
      </c>
      <c r="H5" s="8">
        <v>25</v>
      </c>
      <c r="I5" s="10">
        <v>0.47899999999999998</v>
      </c>
      <c r="J5" s="8">
        <v>23</v>
      </c>
      <c r="K5" s="8">
        <v>25</v>
      </c>
      <c r="L5" s="10">
        <v>0.47899999999999998</v>
      </c>
      <c r="M5" s="6">
        <f>VLOOKUP(C5,'[1]Odds - March 18'!$A$4:$C$135,3,0)</f>
        <v>23</v>
      </c>
      <c r="N5" s="6">
        <f>VLOOKUP(B5,[1]Sheet3!$I$5:$J$138,2,0)</f>
        <v>1</v>
      </c>
      <c r="O5" s="3">
        <v>3</v>
      </c>
      <c r="P5" s="3" t="s">
        <v>29</v>
      </c>
      <c r="Q5" s="3">
        <v>460</v>
      </c>
      <c r="R5" s="3"/>
      <c r="S5" s="3">
        <v>3</v>
      </c>
      <c r="T5" s="3" t="s">
        <v>30</v>
      </c>
      <c r="U5" s="3">
        <v>450</v>
      </c>
      <c r="V5" s="3"/>
      <c r="W5" s="3">
        <v>3</v>
      </c>
      <c r="X5" s="3" t="s">
        <v>31</v>
      </c>
      <c r="Y5" s="3">
        <v>650</v>
      </c>
      <c r="Z5" s="6">
        <f>VLOOKUP(B5,[1]Sheet3!$I$5:$K$138,3,0)</f>
        <v>0</v>
      </c>
      <c r="AA5" s="6">
        <f>VLOOKUP(B5,[1]Sheet3!$I$5:$L$138,4,0)</f>
        <v>-1</v>
      </c>
    </row>
    <row r="6" spans="1:28" x14ac:dyDescent="0.5">
      <c r="A6" s="7">
        <v>2</v>
      </c>
      <c r="B6" s="8" t="s">
        <v>32</v>
      </c>
      <c r="C6" s="8" t="s">
        <v>33</v>
      </c>
      <c r="D6" s="8" t="s">
        <v>34</v>
      </c>
      <c r="E6" s="9">
        <f>VLOOKUP(B6,'[1]Coach Salaries'!$B$3:$F$135,5,0)</f>
        <v>3021003</v>
      </c>
      <c r="F6" s="7">
        <v>4</v>
      </c>
      <c r="G6" s="8">
        <v>23</v>
      </c>
      <c r="H6" s="8">
        <v>25</v>
      </c>
      <c r="I6" s="10">
        <v>0.47899999999999998</v>
      </c>
      <c r="J6" s="8">
        <v>23</v>
      </c>
      <c r="K6" s="8">
        <v>25</v>
      </c>
      <c r="L6" s="10">
        <v>0.47899999999999998</v>
      </c>
      <c r="M6" s="6">
        <f>VLOOKUP(C6,'[1]Odds - March 18'!$A$4:$C$135,3,0)</f>
        <v>25</v>
      </c>
      <c r="N6" s="6">
        <f>VLOOKUP(B6,[1]Sheet3!$I$5:$J$138,2,0)</f>
        <v>1</v>
      </c>
      <c r="O6" s="3">
        <v>4</v>
      </c>
      <c r="P6" s="3" t="s">
        <v>35</v>
      </c>
      <c r="Q6" s="3">
        <v>600</v>
      </c>
      <c r="R6" s="3"/>
      <c r="S6" s="3">
        <v>4</v>
      </c>
      <c r="T6" s="3" t="s">
        <v>36</v>
      </c>
      <c r="U6" s="3">
        <v>500</v>
      </c>
      <c r="V6" s="3"/>
      <c r="W6" s="3">
        <v>4</v>
      </c>
      <c r="X6" s="3" t="s">
        <v>37</v>
      </c>
      <c r="Y6" s="3">
        <v>750</v>
      </c>
      <c r="Z6" s="6">
        <f>VLOOKUP(B6,[1]Sheet3!$I$5:$K$138,3,0)</f>
        <v>1</v>
      </c>
      <c r="AA6" s="6">
        <f>VLOOKUP(B6,[1]Sheet3!$I$5:$L$138,4,0)</f>
        <v>0</v>
      </c>
    </row>
    <row r="7" spans="1:28" x14ac:dyDescent="0.5">
      <c r="A7" s="7">
        <v>3</v>
      </c>
      <c r="B7" s="8" t="s">
        <v>38</v>
      </c>
      <c r="C7" s="8" t="s">
        <v>39</v>
      </c>
      <c r="D7" s="8" t="s">
        <v>28</v>
      </c>
      <c r="E7" s="9">
        <f>VLOOKUP(B7,'[1]Coach Salaries'!$B$3:$F$135,5,0)</f>
        <v>6920000</v>
      </c>
      <c r="F7" s="7">
        <v>2</v>
      </c>
      <c r="G7" s="8">
        <v>11</v>
      </c>
      <c r="H7" s="8">
        <v>14</v>
      </c>
      <c r="I7" s="10">
        <v>0.44</v>
      </c>
      <c r="J7" s="8">
        <v>51</v>
      </c>
      <c r="K7" s="8">
        <v>26</v>
      </c>
      <c r="L7" s="10">
        <v>0.66200000000000003</v>
      </c>
      <c r="M7" s="6">
        <f>VLOOKUP(C7,'[1]Odds - March 18'!$A$4:$C$135,3,0)</f>
        <v>21</v>
      </c>
      <c r="N7" s="6">
        <f>VLOOKUP(B7,[1]Sheet3!$I$5:$J$138,2,0)</f>
        <v>2</v>
      </c>
      <c r="O7" s="3">
        <v>5</v>
      </c>
      <c r="P7" s="3" t="s">
        <v>40</v>
      </c>
      <c r="Q7" s="3">
        <v>2300</v>
      </c>
      <c r="R7" s="3"/>
      <c r="S7" s="3">
        <v>5</v>
      </c>
      <c r="T7" s="3" t="s">
        <v>41</v>
      </c>
      <c r="U7" s="3">
        <v>1300</v>
      </c>
      <c r="V7" s="3"/>
      <c r="W7" s="3">
        <v>5</v>
      </c>
      <c r="X7" s="3" t="s">
        <v>42</v>
      </c>
      <c r="Y7" s="3">
        <v>850</v>
      </c>
      <c r="Z7" s="6">
        <f>VLOOKUP(B7,[1]Sheet3!$I$5:$K$138,3,0)</f>
        <v>1</v>
      </c>
      <c r="AA7" s="6">
        <f>VLOOKUP(B7,[1]Sheet3!$I$5:$L$138,4,0)</f>
        <v>-1</v>
      </c>
    </row>
    <row r="8" spans="1:28" x14ac:dyDescent="0.5">
      <c r="A8" s="7">
        <v>4</v>
      </c>
      <c r="B8" s="8" t="s">
        <v>43</v>
      </c>
      <c r="C8" s="8" t="s">
        <v>44</v>
      </c>
      <c r="D8" s="8" t="s">
        <v>45</v>
      </c>
      <c r="E8" s="9">
        <f>VLOOKUP(B8,'[1]Coach Salaries'!$B$3:$F$135,5,0)</f>
        <v>824000</v>
      </c>
      <c r="F8" s="7">
        <v>3</v>
      </c>
      <c r="G8" s="8">
        <v>13</v>
      </c>
      <c r="H8" s="8">
        <v>24</v>
      </c>
      <c r="I8" s="10">
        <v>0.35099999999999998</v>
      </c>
      <c r="J8" s="8">
        <v>13</v>
      </c>
      <c r="K8" s="8">
        <v>24</v>
      </c>
      <c r="L8" s="10">
        <v>0.35099999999999998</v>
      </c>
      <c r="M8" s="6" t="e">
        <f>VLOOKUP(C8,'[1]Odds - March 18'!$A$4:$C$135,3,0)</f>
        <v>#N/A</v>
      </c>
      <c r="N8" s="6">
        <f>VLOOKUP(B8,[1]Sheet3!$I$5:$J$138,2,0)</f>
        <v>2</v>
      </c>
      <c r="O8" s="3">
        <v>6</v>
      </c>
      <c r="P8" s="3" t="s">
        <v>46</v>
      </c>
      <c r="Q8" s="3">
        <v>3500</v>
      </c>
      <c r="R8" s="3"/>
      <c r="S8" s="3">
        <v>6</v>
      </c>
      <c r="T8" s="3" t="s">
        <v>47</v>
      </c>
      <c r="U8" s="3">
        <v>1700</v>
      </c>
      <c r="V8" s="3"/>
      <c r="W8" s="3">
        <v>6</v>
      </c>
      <c r="X8" s="3" t="s">
        <v>48</v>
      </c>
      <c r="Y8" s="3">
        <v>1100</v>
      </c>
      <c r="Z8" s="6">
        <f>VLOOKUP(B8,[1]Sheet3!$I$5:$K$138,3,0)</f>
        <v>2</v>
      </c>
      <c r="AA8" s="6">
        <f>VLOOKUP(B8,[1]Sheet3!$I$5:$L$138,4,0)</f>
        <v>0</v>
      </c>
    </row>
    <row r="9" spans="1:28" x14ac:dyDescent="0.5">
      <c r="A9" s="7">
        <v>5</v>
      </c>
      <c r="B9" s="8" t="s">
        <v>49</v>
      </c>
      <c r="C9" s="8" t="s">
        <v>50</v>
      </c>
      <c r="D9" s="8" t="s">
        <v>28</v>
      </c>
      <c r="E9" s="9">
        <f>VLOOKUP(B9,'[1]Coach Salaries'!$B$3:$F$135,5,0)</f>
        <v>3051881</v>
      </c>
      <c r="F9" s="7">
        <v>3</v>
      </c>
      <c r="G9" s="8">
        <v>9</v>
      </c>
      <c r="H9" s="8">
        <v>27</v>
      </c>
      <c r="I9" s="10">
        <v>0.25</v>
      </c>
      <c r="J9" s="8">
        <v>9</v>
      </c>
      <c r="K9" s="8">
        <v>27</v>
      </c>
      <c r="L9" s="10">
        <v>0.25</v>
      </c>
      <c r="M9" s="6">
        <f>VLOOKUP(C9,'[1]Odds - March 18'!$A$4:$C$135,3,0)</f>
        <v>28</v>
      </c>
      <c r="N9" s="6">
        <f>VLOOKUP(B9,[1]Sheet3!$I$5:$J$138,2,0)</f>
        <v>2</v>
      </c>
      <c r="O9" s="3">
        <v>7</v>
      </c>
      <c r="P9" s="3" t="s">
        <v>51</v>
      </c>
      <c r="Q9" s="3">
        <v>5000</v>
      </c>
      <c r="R9" s="3"/>
      <c r="S9" s="3">
        <v>7</v>
      </c>
      <c r="T9" s="3" t="s">
        <v>52</v>
      </c>
      <c r="U9" s="3">
        <v>1800</v>
      </c>
      <c r="V9" s="3"/>
      <c r="W9" s="3">
        <v>7</v>
      </c>
      <c r="X9" s="3" t="s">
        <v>53</v>
      </c>
      <c r="Y9" s="3">
        <v>1200</v>
      </c>
      <c r="Z9" s="6">
        <f>VLOOKUP(B9,[1]Sheet3!$I$5:$K$138,3,0)</f>
        <v>0</v>
      </c>
      <c r="AA9" s="6">
        <f>VLOOKUP(B9,[1]Sheet3!$I$5:$L$138,4,0)</f>
        <v>-2</v>
      </c>
    </row>
    <row r="10" spans="1:28" x14ac:dyDescent="0.5">
      <c r="A10" s="7">
        <v>6</v>
      </c>
      <c r="B10" s="8" t="s">
        <v>54</v>
      </c>
      <c r="C10" s="8" t="s">
        <v>55</v>
      </c>
      <c r="D10" s="8" t="s">
        <v>34</v>
      </c>
      <c r="E10" s="9">
        <f>VLOOKUP(B10,'[1]Coach Salaries'!$B$3:$F$135,5,0)</f>
        <v>3535000</v>
      </c>
      <c r="F10" s="7">
        <v>1</v>
      </c>
      <c r="G10" s="8">
        <v>3</v>
      </c>
      <c r="H10" s="8">
        <v>9</v>
      </c>
      <c r="I10" s="10">
        <v>0.25</v>
      </c>
      <c r="J10" s="8">
        <v>75</v>
      </c>
      <c r="K10" s="8">
        <v>49</v>
      </c>
      <c r="L10" s="10">
        <v>0.60499999999999998</v>
      </c>
      <c r="M10" s="6">
        <f>VLOOKUP(C10,'[1]Odds - March 18'!$A$4:$C$135,3,0)</f>
        <v>28</v>
      </c>
      <c r="N10" s="6">
        <f>VLOOKUP(B10,[1]Sheet3!$I$5:$J$138,2,0)</f>
        <v>0</v>
      </c>
      <c r="O10" s="3">
        <v>8</v>
      </c>
      <c r="P10" s="3" t="s">
        <v>56</v>
      </c>
      <c r="Q10" s="3">
        <v>5500</v>
      </c>
      <c r="R10" s="3"/>
      <c r="S10" s="3">
        <v>8</v>
      </c>
      <c r="T10" s="3" t="s">
        <v>57</v>
      </c>
      <c r="U10" s="3">
        <v>2500</v>
      </c>
      <c r="V10" s="3"/>
      <c r="W10" s="3">
        <v>8</v>
      </c>
      <c r="X10" s="3" t="s">
        <v>58</v>
      </c>
      <c r="Y10" s="3">
        <v>1600</v>
      </c>
      <c r="Z10" s="6">
        <f>VLOOKUP(B10,[1]Sheet3!$I$5:$K$138,3,0)</f>
        <v>0</v>
      </c>
      <c r="AA10" s="6">
        <f>VLOOKUP(B10,[1]Sheet3!$I$5:$L$138,4,0)</f>
        <v>0</v>
      </c>
    </row>
    <row r="11" spans="1:28" x14ac:dyDescent="0.5">
      <c r="A11" s="7">
        <v>7</v>
      </c>
      <c r="B11" s="8" t="s">
        <v>59</v>
      </c>
      <c r="C11" s="8" t="s">
        <v>60</v>
      </c>
      <c r="D11" s="8" t="s">
        <v>45</v>
      </c>
      <c r="E11" s="9">
        <f>VLOOKUP(B11,'[1]Coach Salaries'!$B$3:$F$135,5,0)</f>
        <v>825000</v>
      </c>
      <c r="F11" s="7">
        <v>3</v>
      </c>
      <c r="G11" s="8">
        <v>11</v>
      </c>
      <c r="H11" s="8">
        <v>26</v>
      </c>
      <c r="I11" s="10">
        <v>0.29699999999999999</v>
      </c>
      <c r="J11" s="8">
        <v>95</v>
      </c>
      <c r="K11" s="8">
        <v>80</v>
      </c>
      <c r="L11" s="10">
        <v>0.54300000000000004</v>
      </c>
      <c r="M11" s="6">
        <f>VLOOKUP(C11,'[1]Odds - March 18'!$A$4:$C$135,3,0)</f>
        <v>28</v>
      </c>
      <c r="N11" s="6">
        <f>VLOOKUP(B11,[1]Sheet3!$I$5:$J$138,2,0)</f>
        <v>4</v>
      </c>
      <c r="O11" s="3">
        <v>9</v>
      </c>
      <c r="P11" s="3" t="s">
        <v>61</v>
      </c>
      <c r="Q11" s="3">
        <v>7500</v>
      </c>
      <c r="R11" s="3"/>
      <c r="S11" s="3">
        <v>9</v>
      </c>
      <c r="T11" s="3" t="s">
        <v>62</v>
      </c>
      <c r="U11" s="3">
        <v>4200</v>
      </c>
      <c r="V11" s="3"/>
      <c r="W11" s="3">
        <v>9</v>
      </c>
      <c r="X11" s="3" t="s">
        <v>63</v>
      </c>
      <c r="Y11" s="3">
        <v>1600</v>
      </c>
      <c r="Z11" s="6">
        <f>VLOOKUP(B11,[1]Sheet3!$I$5:$K$138,3,0)</f>
        <v>2</v>
      </c>
      <c r="AA11" s="6">
        <f>VLOOKUP(B11,[1]Sheet3!$I$5:$L$138,4,0)</f>
        <v>-2</v>
      </c>
      <c r="AB11" s="11"/>
    </row>
    <row r="12" spans="1:28" x14ac:dyDescent="0.5">
      <c r="A12" s="7">
        <v>8</v>
      </c>
      <c r="B12" s="8" t="s">
        <v>64</v>
      </c>
      <c r="C12" s="8" t="s">
        <v>65</v>
      </c>
      <c r="D12" s="8" t="s">
        <v>28</v>
      </c>
      <c r="E12" s="9">
        <f>VLOOKUP(B12,'[1]Coach Salaries'!$B$3:$F$135,5,0)</f>
        <v>6125000</v>
      </c>
      <c r="F12" s="7">
        <v>3</v>
      </c>
      <c r="G12" s="8">
        <v>20</v>
      </c>
      <c r="H12" s="8">
        <v>18</v>
      </c>
      <c r="I12" s="10">
        <v>0.52600000000000002</v>
      </c>
      <c r="J12" s="8">
        <v>20</v>
      </c>
      <c r="K12" s="8">
        <v>18</v>
      </c>
      <c r="L12" s="10">
        <v>0.52600000000000002</v>
      </c>
      <c r="M12" s="6">
        <f>VLOOKUP(C12,'[1]Odds - March 18'!$A$4:$C$135,3,0)</f>
        <v>21</v>
      </c>
      <c r="N12" s="6">
        <f>VLOOKUP(B12,[1]Sheet3!$I$5:$J$138,2,0)</f>
        <v>1</v>
      </c>
      <c r="O12" s="3">
        <v>10</v>
      </c>
      <c r="P12" s="3" t="s">
        <v>66</v>
      </c>
      <c r="Q12" s="3">
        <v>8000</v>
      </c>
      <c r="R12" s="3"/>
      <c r="S12" s="3">
        <v>10</v>
      </c>
      <c r="T12" s="3" t="s">
        <v>67</v>
      </c>
      <c r="U12" s="3">
        <v>5500</v>
      </c>
      <c r="V12" s="3"/>
      <c r="W12" s="3">
        <v>10</v>
      </c>
      <c r="X12" s="3" t="s">
        <v>68</v>
      </c>
      <c r="Y12" s="3">
        <v>1900</v>
      </c>
      <c r="Z12" s="6">
        <f>VLOOKUP(B12,[1]Sheet3!$I$5:$K$138,3,0)</f>
        <v>1</v>
      </c>
      <c r="AA12" s="6">
        <f>VLOOKUP(B12,[1]Sheet3!$I$5:$L$138,4,0)</f>
        <v>0</v>
      </c>
    </row>
    <row r="13" spans="1:28" x14ac:dyDescent="0.5">
      <c r="A13" s="7">
        <v>9</v>
      </c>
      <c r="B13" s="8" t="s">
        <v>69</v>
      </c>
      <c r="C13" s="8" t="s">
        <v>15</v>
      </c>
      <c r="D13" s="8" t="s">
        <v>1</v>
      </c>
      <c r="E13" s="9">
        <f>VLOOKUP(B13,'[1]Coach Salaries'!$B$3:$F$135,5,0)</f>
        <v>10196250</v>
      </c>
      <c r="F13" s="7">
        <v>5</v>
      </c>
      <c r="G13" s="8">
        <v>56</v>
      </c>
      <c r="H13" s="8">
        <v>8</v>
      </c>
      <c r="I13" s="10">
        <v>0.875</v>
      </c>
      <c r="J13" s="8">
        <v>56</v>
      </c>
      <c r="K13" s="8">
        <v>8</v>
      </c>
      <c r="L13" s="10">
        <v>0.875</v>
      </c>
      <c r="M13" s="6">
        <f>VLOOKUP(C13,'[1]Odds - March 18'!$A$4:$C$135,3,0)</f>
        <v>2</v>
      </c>
      <c r="N13" s="6">
        <f>VLOOKUP(B13,[1]Sheet3!$I$5:$J$138,2,0)</f>
        <v>2</v>
      </c>
      <c r="O13" s="3">
        <v>11</v>
      </c>
      <c r="P13" s="3" t="s">
        <v>70</v>
      </c>
      <c r="Q13" s="3">
        <v>9000</v>
      </c>
      <c r="R13" s="3"/>
      <c r="S13" s="3">
        <v>11</v>
      </c>
      <c r="T13" s="3" t="s">
        <v>71</v>
      </c>
      <c r="U13" s="3">
        <v>6000</v>
      </c>
      <c r="V13" s="3"/>
      <c r="W13" s="3">
        <v>11</v>
      </c>
      <c r="X13" s="3" t="s">
        <v>72</v>
      </c>
      <c r="Y13" s="3">
        <v>4000</v>
      </c>
      <c r="Z13" s="6">
        <f>VLOOKUP(B13,[1]Sheet3!$I$5:$K$138,3,0)</f>
        <v>0</v>
      </c>
      <c r="AA13" s="6">
        <f>VLOOKUP(B13,[1]Sheet3!$I$5:$L$138,4,0)</f>
        <v>-2</v>
      </c>
    </row>
    <row r="14" spans="1:28" x14ac:dyDescent="0.5">
      <c r="A14" s="7">
        <v>10</v>
      </c>
      <c r="B14" s="8" t="s">
        <v>73</v>
      </c>
      <c r="C14" s="8" t="s">
        <v>74</v>
      </c>
      <c r="D14" s="8" t="s">
        <v>2</v>
      </c>
      <c r="E14" s="9">
        <f>VLOOKUP(B14,'[1]Coach Salaries'!$B$3:$F$135,5,0)</f>
        <v>5875817</v>
      </c>
      <c r="F14" s="7">
        <v>9</v>
      </c>
      <c r="G14" s="8">
        <v>65</v>
      </c>
      <c r="H14" s="8">
        <v>50</v>
      </c>
      <c r="I14" s="10">
        <v>0.56499999999999995</v>
      </c>
      <c r="J14" s="8">
        <v>65</v>
      </c>
      <c r="K14" s="8">
        <v>50</v>
      </c>
      <c r="L14" s="10">
        <v>0.56499999999999995</v>
      </c>
      <c r="M14" s="6">
        <f>VLOOKUP(C14,'[1]Odds - March 18'!$A$4:$C$135,3,0)</f>
        <v>28</v>
      </c>
      <c r="N14" s="6">
        <f>VLOOKUP(B14,[1]Sheet3!$I$5:$J$138,2,0)</f>
        <v>1</v>
      </c>
      <c r="O14" s="3">
        <v>12</v>
      </c>
      <c r="P14" s="3" t="s">
        <v>75</v>
      </c>
      <c r="Q14" s="3">
        <v>13000</v>
      </c>
      <c r="R14" s="3"/>
      <c r="S14" s="3">
        <v>12</v>
      </c>
      <c r="T14" s="3" t="s">
        <v>76</v>
      </c>
      <c r="U14" s="3">
        <v>10000</v>
      </c>
      <c r="V14" s="3"/>
      <c r="W14" s="3">
        <v>12</v>
      </c>
      <c r="X14" s="3" t="s">
        <v>33</v>
      </c>
      <c r="Y14" s="3">
        <v>5500</v>
      </c>
      <c r="Z14" s="6">
        <f>VLOOKUP(B14,[1]Sheet3!$I$5:$K$138,3,0)</f>
        <v>1</v>
      </c>
      <c r="AA14" s="6">
        <f>VLOOKUP(B14,[1]Sheet3!$I$5:$L$138,4,0)</f>
        <v>0</v>
      </c>
    </row>
    <row r="15" spans="1:28" x14ac:dyDescent="0.5">
      <c r="A15" s="7">
        <v>11</v>
      </c>
      <c r="B15" s="8" t="s">
        <v>77</v>
      </c>
      <c r="C15" s="8" t="s">
        <v>78</v>
      </c>
      <c r="D15" s="8" t="s">
        <v>34</v>
      </c>
      <c r="E15" s="9">
        <f>VLOOKUP(B15,'[1]Coach Salaries'!$B$3:$F$135,5,0)</f>
        <v>3000000</v>
      </c>
      <c r="F15" s="7">
        <v>8</v>
      </c>
      <c r="G15" s="8">
        <v>61</v>
      </c>
      <c r="H15" s="8">
        <v>41</v>
      </c>
      <c r="I15" s="10">
        <v>0.59799999999999998</v>
      </c>
      <c r="J15" s="8">
        <v>61</v>
      </c>
      <c r="K15" s="8">
        <v>41</v>
      </c>
      <c r="L15" s="10">
        <v>0.59799999999999998</v>
      </c>
      <c r="M15" s="6">
        <f>VLOOKUP(C15,'[1]Odds - March 18'!$A$4:$C$135,3,0)</f>
        <v>28</v>
      </c>
      <c r="N15" s="6">
        <f>VLOOKUP(B15,[1]Sheet3!$I$5:$J$138,2,0)</f>
        <v>1</v>
      </c>
      <c r="O15" s="3">
        <v>13</v>
      </c>
      <c r="P15" s="3" t="s">
        <v>79</v>
      </c>
      <c r="Q15" s="3">
        <v>13000</v>
      </c>
      <c r="R15" s="3"/>
      <c r="S15" s="3">
        <v>13</v>
      </c>
      <c r="T15" s="3" t="s">
        <v>74</v>
      </c>
      <c r="U15" s="3">
        <v>11000</v>
      </c>
      <c r="V15" s="3"/>
      <c r="W15" s="3">
        <v>13</v>
      </c>
      <c r="X15" s="3" t="s">
        <v>55</v>
      </c>
      <c r="Y15" s="3">
        <v>6500</v>
      </c>
      <c r="Z15" s="6">
        <f>VLOOKUP(B15,[1]Sheet3!$I$5:$K$138,3,0)</f>
        <v>1</v>
      </c>
      <c r="AA15" s="6">
        <f>VLOOKUP(B15,[1]Sheet3!$I$5:$L$138,4,0)</f>
        <v>0</v>
      </c>
    </row>
    <row r="16" spans="1:28" x14ac:dyDescent="0.5">
      <c r="A16" s="7">
        <v>12</v>
      </c>
      <c r="B16" s="8" t="s">
        <v>80</v>
      </c>
      <c r="C16" s="8" t="s">
        <v>81</v>
      </c>
      <c r="D16" s="8" t="s">
        <v>82</v>
      </c>
      <c r="E16" s="9">
        <f>VLOOKUP(B16,'[1]Coach Salaries'!$B$3:$F$135,5,0)</f>
        <v>525000</v>
      </c>
      <c r="F16" s="7">
        <v>1</v>
      </c>
      <c r="G16" s="8">
        <v>1</v>
      </c>
      <c r="H16" s="8">
        <v>11</v>
      </c>
      <c r="I16" s="10">
        <v>8.3000000000000004E-2</v>
      </c>
      <c r="J16" s="8">
        <v>1</v>
      </c>
      <c r="K16" s="8">
        <v>11</v>
      </c>
      <c r="L16" s="10">
        <v>8.3000000000000004E-2</v>
      </c>
      <c r="M16" s="6">
        <f>VLOOKUP(C16,'[1]Odds - March 18'!$A$4:$C$135,3,0)</f>
        <v>28</v>
      </c>
      <c r="N16" s="6">
        <f>VLOOKUP(B16,[1]Sheet3!$I$5:$J$138,2,0)</f>
        <v>3</v>
      </c>
      <c r="O16" s="3">
        <v>14</v>
      </c>
      <c r="P16" s="3" t="s">
        <v>83</v>
      </c>
      <c r="Q16" s="3">
        <v>15000</v>
      </c>
      <c r="R16" s="3"/>
      <c r="S16" s="3">
        <v>14</v>
      </c>
      <c r="T16" s="3" t="s">
        <v>84</v>
      </c>
      <c r="U16" s="3">
        <v>11000</v>
      </c>
      <c r="V16" s="3"/>
      <c r="W16" s="3">
        <v>14</v>
      </c>
      <c r="X16" s="3" t="s">
        <v>85</v>
      </c>
      <c r="Y16" s="3">
        <v>10000</v>
      </c>
      <c r="Z16" s="6">
        <f>VLOOKUP(B16,[1]Sheet3!$I$5:$K$138,3,0)</f>
        <v>3</v>
      </c>
      <c r="AA16" s="6">
        <f>VLOOKUP(B16,[1]Sheet3!$I$5:$L$138,4,0)</f>
        <v>0</v>
      </c>
    </row>
    <row r="17" spans="1:27" x14ac:dyDescent="0.5">
      <c r="A17" s="7">
        <v>13</v>
      </c>
      <c r="B17" s="8" t="s">
        <v>86</v>
      </c>
      <c r="C17" s="8" t="s">
        <v>87</v>
      </c>
      <c r="D17" s="8" t="s">
        <v>82</v>
      </c>
      <c r="E17" s="9">
        <f>VLOOKUP(B17,'[1]Coach Salaries'!$B$3:$F$135,5,0)</f>
        <v>675000</v>
      </c>
      <c r="F17" s="7">
        <v>8</v>
      </c>
      <c r="G17" s="8">
        <v>37</v>
      </c>
      <c r="H17" s="8">
        <v>56</v>
      </c>
      <c r="I17" s="10">
        <v>0.39800000000000002</v>
      </c>
      <c r="J17" s="8">
        <v>37</v>
      </c>
      <c r="K17" s="8">
        <v>56</v>
      </c>
      <c r="L17" s="10">
        <v>0.39800000000000002</v>
      </c>
      <c r="M17" s="6">
        <f>VLOOKUP(C17,'[1]Odds - March 18'!$A$4:$C$135,3,0)</f>
        <v>28</v>
      </c>
      <c r="N17" s="6">
        <f>VLOOKUP(B17,[1]Sheet3!$I$5:$J$138,2,0)</f>
        <v>3</v>
      </c>
      <c r="O17" s="3">
        <v>15</v>
      </c>
      <c r="P17" s="3" t="s">
        <v>88</v>
      </c>
      <c r="Q17" s="3">
        <v>20000</v>
      </c>
      <c r="R17" s="3"/>
      <c r="S17" s="3">
        <v>15</v>
      </c>
      <c r="T17" s="3" t="s">
        <v>89</v>
      </c>
      <c r="U17" s="3">
        <v>13000</v>
      </c>
      <c r="V17" s="3"/>
      <c r="W17" s="3">
        <v>15</v>
      </c>
      <c r="X17" s="3" t="s">
        <v>78</v>
      </c>
      <c r="Y17" s="3">
        <v>13000</v>
      </c>
      <c r="Z17" s="6">
        <f>VLOOKUP(B17,[1]Sheet3!$I$5:$K$138,3,0)</f>
        <v>3</v>
      </c>
      <c r="AA17" s="6">
        <f>VLOOKUP(B17,[1]Sheet3!$I$5:$L$138,4,0)</f>
        <v>0</v>
      </c>
    </row>
    <row r="18" spans="1:27" x14ac:dyDescent="0.5">
      <c r="A18" s="7">
        <v>14</v>
      </c>
      <c r="B18" s="8" t="s">
        <v>90</v>
      </c>
      <c r="C18" s="8" t="s">
        <v>91</v>
      </c>
      <c r="D18" s="8" t="s">
        <v>92</v>
      </c>
      <c r="E18" s="9">
        <f>VLOOKUP(B18,'[1]Coach Salaries'!$B$3:$F$135,5,0)</f>
        <v>950000</v>
      </c>
      <c r="F18" s="7">
        <v>2</v>
      </c>
      <c r="G18" s="8">
        <v>6</v>
      </c>
      <c r="H18" s="8">
        <v>18</v>
      </c>
      <c r="I18" s="10">
        <v>0.25</v>
      </c>
      <c r="J18" s="8">
        <v>8</v>
      </c>
      <c r="K18" s="8">
        <v>21</v>
      </c>
      <c r="L18" s="10">
        <v>0.27600000000000002</v>
      </c>
      <c r="M18" s="6">
        <f>VLOOKUP(C18,'[1]Odds - March 18'!$A$4:$C$135,3,0)</f>
        <v>28</v>
      </c>
      <c r="N18" s="6">
        <f>VLOOKUP(B18,[1]Sheet3!$I$5:$J$138,2,0)</f>
        <v>2</v>
      </c>
      <c r="O18" s="3">
        <v>16</v>
      </c>
      <c r="P18" s="3" t="s">
        <v>93</v>
      </c>
      <c r="Q18" s="3">
        <v>30000</v>
      </c>
      <c r="R18" s="3"/>
      <c r="S18" s="3">
        <v>16</v>
      </c>
      <c r="T18" s="3" t="s">
        <v>94</v>
      </c>
      <c r="U18" s="3">
        <v>25000</v>
      </c>
      <c r="V18" s="3"/>
      <c r="W18" s="3">
        <v>16</v>
      </c>
      <c r="X18" s="3" t="s">
        <v>95</v>
      </c>
      <c r="Y18" s="3">
        <v>13000</v>
      </c>
      <c r="Z18" s="6">
        <f>VLOOKUP(B18,[1]Sheet3!$I$5:$K$138,3,0)</f>
        <v>2</v>
      </c>
      <c r="AA18" s="6">
        <f>VLOOKUP(B18,[1]Sheet3!$I$5:$L$138,4,0)</f>
        <v>0</v>
      </c>
    </row>
    <row r="19" spans="1:27" x14ac:dyDescent="0.5">
      <c r="A19" s="7">
        <v>15</v>
      </c>
      <c r="B19" s="8" t="s">
        <v>96</v>
      </c>
      <c r="C19" s="8" t="s">
        <v>97</v>
      </c>
      <c r="D19" s="8" t="s">
        <v>82</v>
      </c>
      <c r="E19" s="9">
        <f>VLOOKUP(B19,'[1]Coach Salaries'!$B$3:$F$135,5,0)</f>
        <v>620000</v>
      </c>
      <c r="F19" s="7">
        <v>2</v>
      </c>
      <c r="G19" s="8">
        <v>4</v>
      </c>
      <c r="H19" s="8">
        <v>20</v>
      </c>
      <c r="I19" s="10">
        <v>0.16700000000000001</v>
      </c>
      <c r="J19" s="8">
        <v>18</v>
      </c>
      <c r="K19" s="8">
        <v>32</v>
      </c>
      <c r="L19" s="10">
        <v>0.36</v>
      </c>
      <c r="M19" s="6">
        <f>VLOOKUP(C19,'[1]Odds - March 18'!$A$4:$C$135,3,0)</f>
        <v>28</v>
      </c>
      <c r="N19" s="6">
        <f>VLOOKUP(B19,[1]Sheet3!$I$5:$J$138,2,0)</f>
        <v>2</v>
      </c>
      <c r="O19" s="3">
        <v>17</v>
      </c>
      <c r="P19" s="3" t="s">
        <v>98</v>
      </c>
      <c r="Q19" s="3">
        <v>30000</v>
      </c>
      <c r="R19" s="3"/>
      <c r="S19" s="3">
        <v>17</v>
      </c>
      <c r="T19" s="3" t="s">
        <v>99</v>
      </c>
      <c r="U19" s="3">
        <v>50000</v>
      </c>
      <c r="V19" s="3"/>
      <c r="W19" s="3"/>
      <c r="X19" s="3"/>
      <c r="Y19" s="3"/>
      <c r="Z19" s="6">
        <f>VLOOKUP(B19,[1]Sheet3!$I$5:$K$138,3,0)</f>
        <v>1</v>
      </c>
      <c r="AA19" s="6">
        <f>VLOOKUP(B19,[1]Sheet3!$I$5:$L$138,4,0)</f>
        <v>-1</v>
      </c>
    </row>
    <row r="20" spans="1:27" x14ac:dyDescent="0.5">
      <c r="A20" s="7">
        <v>16</v>
      </c>
      <c r="B20" s="8" t="s">
        <v>100</v>
      </c>
      <c r="C20" s="8" t="s">
        <v>101</v>
      </c>
      <c r="D20" s="8" t="s">
        <v>102</v>
      </c>
      <c r="E20" s="9">
        <f>VLOOKUP(B20,'[1]Coach Salaries'!$B$3:$F$135,5,0)</f>
        <v>2349000</v>
      </c>
      <c r="F20" s="7">
        <v>5</v>
      </c>
      <c r="G20" s="8">
        <v>24</v>
      </c>
      <c r="H20" s="8">
        <v>34</v>
      </c>
      <c r="I20" s="10">
        <v>0.41399999999999998</v>
      </c>
      <c r="J20" s="8">
        <v>24</v>
      </c>
      <c r="K20" s="8">
        <v>34</v>
      </c>
      <c r="L20" s="10">
        <v>0.41399999999999998</v>
      </c>
      <c r="M20" s="6">
        <f>VLOOKUP(C20,'[1]Odds - March 18'!$A$4:$C$135,3,0)</f>
        <v>28</v>
      </c>
      <c r="N20" s="6">
        <f>VLOOKUP(B20,[1]Sheet3!$I$5:$J$138,2,0)</f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6">
        <f>VLOOKUP(B20,[1]Sheet3!$I$5:$K$138,3,0)</f>
        <v>2</v>
      </c>
      <c r="AA20" s="6">
        <f>VLOOKUP(B20,[1]Sheet3!$I$5:$L$138,4,0)</f>
        <v>0</v>
      </c>
    </row>
    <row r="21" spans="1:27" x14ac:dyDescent="0.5">
      <c r="A21" s="7">
        <v>17</v>
      </c>
      <c r="B21" s="8" t="s">
        <v>103</v>
      </c>
      <c r="C21" s="8" t="s">
        <v>104</v>
      </c>
      <c r="D21" s="8" t="s">
        <v>45</v>
      </c>
      <c r="E21" s="9">
        <f>VLOOKUP(B21,'[1]Coach Salaries'!$B$3:$F$135,5,0)</f>
        <v>755500</v>
      </c>
      <c r="F21" s="7">
        <v>3</v>
      </c>
      <c r="G21" s="8">
        <v>22</v>
      </c>
      <c r="H21" s="8">
        <v>17</v>
      </c>
      <c r="I21" s="10">
        <v>0.56399999999999995</v>
      </c>
      <c r="J21" s="8">
        <v>22</v>
      </c>
      <c r="K21" s="8">
        <v>17</v>
      </c>
      <c r="L21" s="10">
        <v>0.56399999999999995</v>
      </c>
      <c r="M21" s="6">
        <f>VLOOKUP(C21,'[1]Odds - March 18'!$A$4:$C$135,3,0)</f>
        <v>28</v>
      </c>
      <c r="N21" s="6">
        <f>VLOOKUP(B21,[1]Sheet3!$I$5:$J$138,2,0)</f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>
        <f>VLOOKUP(B21,[1]Sheet3!$I$5:$K$138,3,0)</f>
        <v>1</v>
      </c>
      <c r="AA21" s="6">
        <f>VLOOKUP(B21,[1]Sheet3!$I$5:$L$138,4,0)</f>
        <v>0</v>
      </c>
    </row>
    <row r="22" spans="1:27" x14ac:dyDescent="0.5">
      <c r="A22" s="7">
        <v>18</v>
      </c>
      <c r="B22" s="8" t="s">
        <v>105</v>
      </c>
      <c r="C22" s="8" t="s">
        <v>56</v>
      </c>
      <c r="D22" s="8" t="s">
        <v>1</v>
      </c>
      <c r="E22" s="9">
        <f>VLOOKUP(B22,'[1]Coach Salaries'!$B$3:$F$135,5,0)</f>
        <v>5500000</v>
      </c>
      <c r="F22" s="7">
        <v>5</v>
      </c>
      <c r="G22" s="8">
        <v>29</v>
      </c>
      <c r="H22" s="8">
        <v>33</v>
      </c>
      <c r="I22" s="10">
        <v>0.46800000000000003</v>
      </c>
      <c r="J22" s="8">
        <v>31</v>
      </c>
      <c r="K22" s="8">
        <v>59</v>
      </c>
      <c r="L22" s="10">
        <v>0.34399999999999997</v>
      </c>
      <c r="M22" s="6">
        <f>VLOOKUP(C22,'[1]Odds - March 18'!$A$4:$C$135,3,0)</f>
        <v>23</v>
      </c>
      <c r="N22" s="6">
        <f>VLOOKUP(B22,[1]Sheet3!$I$5:$J$138,2,0)</f>
        <v>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>
        <f>VLOOKUP(B22,[1]Sheet3!$I$5:$K$138,3,0)</f>
        <v>2</v>
      </c>
      <c r="AA22" s="6">
        <f>VLOOKUP(B22,[1]Sheet3!$I$5:$L$138,4,0)</f>
        <v>0</v>
      </c>
    </row>
    <row r="23" spans="1:27" x14ac:dyDescent="0.5">
      <c r="A23" s="7">
        <v>19</v>
      </c>
      <c r="B23" s="8" t="s">
        <v>106</v>
      </c>
      <c r="C23" s="8" t="s">
        <v>107</v>
      </c>
      <c r="D23" s="8" t="s">
        <v>108</v>
      </c>
      <c r="E23" s="9">
        <f>VLOOKUP(B23,'[1]Coach Salaries'!$B$3:$F$135,5,0)</f>
        <v>1375000</v>
      </c>
      <c r="F23" s="7">
        <v>3</v>
      </c>
      <c r="G23" s="8">
        <v>23</v>
      </c>
      <c r="H23" s="8">
        <v>17</v>
      </c>
      <c r="I23" s="10">
        <v>0.57499999999999996</v>
      </c>
      <c r="J23" s="8">
        <v>74</v>
      </c>
      <c r="K23" s="8">
        <v>54</v>
      </c>
      <c r="L23" s="10">
        <v>0.57799999999999996</v>
      </c>
      <c r="M23" s="6">
        <f>VLOOKUP(C23,'[1]Odds - March 18'!$A$4:$C$135,3,0)</f>
        <v>28</v>
      </c>
      <c r="N23" s="6">
        <f>VLOOKUP(B23,[1]Sheet3!$I$5:$J$138,2,0)</f>
        <v>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>
        <f>VLOOKUP(B23,[1]Sheet3!$I$5:$K$138,3,0)</f>
        <v>0</v>
      </c>
      <c r="AA23" s="6">
        <f>VLOOKUP(B23,[1]Sheet3!$I$5:$L$138,4,0)</f>
        <v>-1</v>
      </c>
    </row>
    <row r="24" spans="1:27" x14ac:dyDescent="0.5">
      <c r="A24" s="7">
        <v>20</v>
      </c>
      <c r="B24" s="8" t="s">
        <v>109</v>
      </c>
      <c r="C24" s="8" t="s">
        <v>110</v>
      </c>
      <c r="D24" s="8" t="s">
        <v>102</v>
      </c>
      <c r="E24" s="9">
        <f>VLOOKUP(B24,'[1]Coach Salaries'!$B$3:$F$135,5,0)</f>
        <v>2500000</v>
      </c>
      <c r="F24" s="7">
        <v>2</v>
      </c>
      <c r="G24" s="8">
        <v>6</v>
      </c>
      <c r="H24" s="8">
        <v>18</v>
      </c>
      <c r="I24" s="10">
        <v>0.25</v>
      </c>
      <c r="J24" s="8">
        <v>6</v>
      </c>
      <c r="K24" s="8">
        <v>18</v>
      </c>
      <c r="L24" s="10">
        <v>0.25</v>
      </c>
      <c r="M24" s="6">
        <f>VLOOKUP(C24,'[1]Odds - March 18'!$A$4:$C$135,3,0)</f>
        <v>28</v>
      </c>
      <c r="N24" s="6">
        <f>VLOOKUP(B24,[1]Sheet3!$I$5:$J$138,2,0)</f>
        <v>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">
        <f>VLOOKUP(B24,[1]Sheet3!$I$5:$K$138,3,0)</f>
        <v>3</v>
      </c>
      <c r="AA24" s="6">
        <f>VLOOKUP(B24,[1]Sheet3!$I$5:$L$138,4,0)</f>
        <v>0</v>
      </c>
    </row>
    <row r="25" spans="1:27" x14ac:dyDescent="0.5">
      <c r="A25" s="7">
        <v>21</v>
      </c>
      <c r="B25" s="8" t="s">
        <v>111</v>
      </c>
      <c r="C25" s="8" t="s">
        <v>112</v>
      </c>
      <c r="D25" s="8" t="s">
        <v>92</v>
      </c>
      <c r="E25" s="9">
        <f>VLOOKUP(B25,'[1]Coach Salaries'!$B$3:$F$135,5,0)</f>
        <v>750000</v>
      </c>
      <c r="F25" s="7">
        <v>2</v>
      </c>
      <c r="G25" s="8">
        <v>8</v>
      </c>
      <c r="H25" s="8">
        <v>16</v>
      </c>
      <c r="I25" s="10">
        <v>0.33300000000000002</v>
      </c>
      <c r="J25" s="8">
        <v>54</v>
      </c>
      <c r="K25" s="8">
        <v>81</v>
      </c>
      <c r="L25" s="10">
        <v>0.4</v>
      </c>
      <c r="M25" s="6" t="e">
        <f>VLOOKUP(C25,'[1]Odds - March 18'!$A$4:$C$135,3,0)</f>
        <v>#N/A</v>
      </c>
      <c r="N25" s="6">
        <f>VLOOKUP(B25,[1]Sheet3!$I$5:$J$138,2,0)</f>
        <v>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">
        <f>VLOOKUP(B25,[1]Sheet3!$I$5:$K$138,3,0)</f>
        <v>1</v>
      </c>
      <c r="AA25" s="6">
        <f>VLOOKUP(B25,[1]Sheet3!$I$5:$L$138,4,0)</f>
        <v>-1</v>
      </c>
    </row>
    <row r="26" spans="1:27" x14ac:dyDescent="0.5">
      <c r="A26" s="7">
        <v>22</v>
      </c>
      <c r="B26" s="8" t="s">
        <v>113</v>
      </c>
      <c r="C26" s="8" t="s">
        <v>114</v>
      </c>
      <c r="D26" s="8" t="s">
        <v>102</v>
      </c>
      <c r="E26" s="9">
        <f>VLOOKUP(B26,'[1]Coach Salaries'!$B$3:$F$135,5,0)</f>
        <v>926208</v>
      </c>
      <c r="F26" s="7">
        <v>6</v>
      </c>
      <c r="G26" s="8">
        <v>22</v>
      </c>
      <c r="H26" s="8">
        <v>46</v>
      </c>
      <c r="I26" s="10">
        <v>0.32400000000000001</v>
      </c>
      <c r="J26" s="8">
        <v>22</v>
      </c>
      <c r="K26" s="8">
        <v>46</v>
      </c>
      <c r="L26" s="10">
        <v>0.32400000000000001</v>
      </c>
      <c r="M26" s="6">
        <f>VLOOKUP(C26,'[1]Odds - March 18'!$A$4:$C$135,3,0)</f>
        <v>28</v>
      </c>
      <c r="N26" s="6">
        <f>VLOOKUP(B26,[1]Sheet3!$I$5:$J$138,2,0)</f>
        <v>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">
        <f>VLOOKUP(B26,[1]Sheet3!$I$5:$K$138,3,0)</f>
        <v>2</v>
      </c>
      <c r="AA26" s="6">
        <f>VLOOKUP(B26,[1]Sheet3!$I$5:$L$138,4,0)</f>
        <v>-2</v>
      </c>
    </row>
    <row r="27" spans="1:27" x14ac:dyDescent="0.5">
      <c r="A27" s="7">
        <v>23</v>
      </c>
      <c r="B27" s="8" t="s">
        <v>115</v>
      </c>
      <c r="C27" s="8" t="s">
        <v>116</v>
      </c>
      <c r="D27" s="8" t="s">
        <v>45</v>
      </c>
      <c r="E27" s="9">
        <f>VLOOKUP(B27,'[1]Coach Salaries'!$B$3:$F$135,5,0)</f>
        <v>925020</v>
      </c>
      <c r="F27" s="7">
        <v>4</v>
      </c>
      <c r="G27" s="8">
        <v>35</v>
      </c>
      <c r="H27" s="8">
        <v>18</v>
      </c>
      <c r="I27" s="10">
        <v>0.66</v>
      </c>
      <c r="J27" s="8">
        <v>35</v>
      </c>
      <c r="K27" s="8">
        <v>18</v>
      </c>
      <c r="L27" s="10">
        <v>0.66</v>
      </c>
      <c r="M27" s="6">
        <f>VLOOKUP(C27,'[1]Odds - March 18'!$A$4:$C$135,3,0)</f>
        <v>28</v>
      </c>
      <c r="N27" s="6">
        <f>VLOOKUP(B27,[1]Sheet3!$I$5:$J$138,2,0)</f>
        <v>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>
        <f>VLOOKUP(B27,[1]Sheet3!$I$5:$K$138,3,0)</f>
        <v>1</v>
      </c>
      <c r="AA27" s="6">
        <f>VLOOKUP(B27,[1]Sheet3!$I$5:$L$138,4,0)</f>
        <v>0</v>
      </c>
    </row>
    <row r="28" spans="1:27" x14ac:dyDescent="0.5">
      <c r="A28" s="7">
        <v>24</v>
      </c>
      <c r="B28" s="8" t="s">
        <v>117</v>
      </c>
      <c r="C28" s="8" t="s">
        <v>118</v>
      </c>
      <c r="D28" s="8" t="s">
        <v>1</v>
      </c>
      <c r="E28" s="9">
        <f>VLOOKUP(B28,'[1]Coach Salaries'!$B$3:$F$135,5,0)</f>
        <v>4000000</v>
      </c>
      <c r="F28" s="7">
        <v>4</v>
      </c>
      <c r="G28" s="8">
        <v>19</v>
      </c>
      <c r="H28" s="8">
        <v>28</v>
      </c>
      <c r="I28" s="10">
        <v>0.40400000000000003</v>
      </c>
      <c r="J28" s="8">
        <v>87</v>
      </c>
      <c r="K28" s="8">
        <v>95</v>
      </c>
      <c r="L28" s="10">
        <v>0.47799999999999998</v>
      </c>
      <c r="M28" s="6" t="e">
        <f>VLOOKUP(C28,'[1]Odds - March 18'!$A$4:$C$135,3,0)</f>
        <v>#N/A</v>
      </c>
      <c r="N28" s="6">
        <f>VLOOKUP(B28,[1]Sheet3!$I$5:$J$138,2,0)</f>
        <v>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>
        <f>VLOOKUP(B28,[1]Sheet3!$I$5:$K$138,3,0)</f>
        <v>2</v>
      </c>
      <c r="AA28" s="6">
        <f>VLOOKUP(B28,[1]Sheet3!$I$5:$L$138,4,0)</f>
        <v>0</v>
      </c>
    </row>
    <row r="29" spans="1:27" x14ac:dyDescent="0.5">
      <c r="A29" s="7">
        <v>25</v>
      </c>
      <c r="B29" s="8" t="s">
        <v>119</v>
      </c>
      <c r="C29" s="8" t="s">
        <v>42</v>
      </c>
      <c r="D29" s="8" t="s">
        <v>34</v>
      </c>
      <c r="E29" s="9">
        <f>VLOOKUP(B29,'[1]Coach Salaries'!$B$3:$F$135,5,0)</f>
        <v>4104960</v>
      </c>
      <c r="F29" s="7">
        <v>2</v>
      </c>
      <c r="G29" s="8">
        <v>15</v>
      </c>
      <c r="H29" s="8">
        <v>11</v>
      </c>
      <c r="I29" s="10">
        <v>0.57699999999999996</v>
      </c>
      <c r="J29" s="8">
        <v>15</v>
      </c>
      <c r="K29" s="8">
        <v>11</v>
      </c>
      <c r="L29" s="10">
        <v>0.57699999999999996</v>
      </c>
      <c r="M29" s="6">
        <f>VLOOKUP(C29,'[1]Odds - March 18'!$A$4:$C$135,3,0)</f>
        <v>20</v>
      </c>
      <c r="N29" s="6">
        <f>VLOOKUP(B29,[1]Sheet3!$I$5:$J$138,2,0)</f>
        <v>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>
        <f>VLOOKUP(B29,[1]Sheet3!$I$5:$K$138,3,0)</f>
        <v>1</v>
      </c>
      <c r="AA29" s="6">
        <f>VLOOKUP(B29,[1]Sheet3!$I$5:$L$138,4,0)</f>
        <v>0</v>
      </c>
    </row>
    <row r="30" spans="1:27" x14ac:dyDescent="0.5">
      <c r="A30" s="7">
        <v>26</v>
      </c>
      <c r="B30" s="8" t="s">
        <v>120</v>
      </c>
      <c r="C30" s="8" t="s">
        <v>121</v>
      </c>
      <c r="D30" s="8" t="s">
        <v>2</v>
      </c>
      <c r="E30" s="9">
        <f>VLOOKUP(B30,'[1]Coach Salaries'!$B$3:$F$135,5,0)</f>
        <v>4250000</v>
      </c>
      <c r="F30" s="7">
        <v>2</v>
      </c>
      <c r="G30" s="8">
        <v>6</v>
      </c>
      <c r="H30" s="8">
        <v>16</v>
      </c>
      <c r="I30" s="10">
        <v>0.27300000000000002</v>
      </c>
      <c r="J30" s="8">
        <v>6</v>
      </c>
      <c r="K30" s="8">
        <v>16</v>
      </c>
      <c r="L30" s="10">
        <v>0.27300000000000002</v>
      </c>
      <c r="M30" s="6">
        <f>VLOOKUP(C30,'[1]Odds - March 18'!$A$4:$C$135,3,0)</f>
        <v>28</v>
      </c>
      <c r="N30" s="6">
        <f>VLOOKUP(B30,[1]Sheet3!$I$5:$J$138,2,0)</f>
        <v>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">
        <f>VLOOKUP(B30,[1]Sheet3!$I$5:$K$138,3,0)</f>
        <v>1</v>
      </c>
      <c r="AA30" s="6">
        <f>VLOOKUP(B30,[1]Sheet3!$I$5:$L$138,4,0)</f>
        <v>-1</v>
      </c>
    </row>
    <row r="31" spans="1:27" x14ac:dyDescent="0.5">
      <c r="A31" s="7">
        <v>27</v>
      </c>
      <c r="B31" s="8" t="s">
        <v>122</v>
      </c>
      <c r="C31" s="8" t="s">
        <v>88</v>
      </c>
      <c r="D31" s="8" t="s">
        <v>1</v>
      </c>
      <c r="E31" s="9">
        <f>VLOOKUP(B31,'[1]Coach Salaries'!$B$3:$F$135,5,0)</f>
        <v>6000000</v>
      </c>
      <c r="F31" s="7">
        <v>7</v>
      </c>
      <c r="G31" s="8">
        <v>50</v>
      </c>
      <c r="H31" s="8">
        <v>34</v>
      </c>
      <c r="I31" s="10">
        <v>0.59499999999999997</v>
      </c>
      <c r="J31" s="8">
        <v>80</v>
      </c>
      <c r="K31" s="8">
        <v>56</v>
      </c>
      <c r="L31" s="10">
        <v>0.58799999999999997</v>
      </c>
      <c r="M31" s="6">
        <f>VLOOKUP(C31,'[1]Odds - March 18'!$A$4:$C$135,3,0)</f>
        <v>28</v>
      </c>
      <c r="N31" s="6">
        <f>VLOOKUP(B31,[1]Sheet3!$I$5:$J$138,2,0)</f>
        <v>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>
        <f>VLOOKUP(B31,[1]Sheet3!$I$5:$K$138,3,0)</f>
        <v>1</v>
      </c>
      <c r="AA31" s="6">
        <f>VLOOKUP(B31,[1]Sheet3!$I$5:$L$138,4,0)</f>
        <v>0</v>
      </c>
    </row>
    <row r="32" spans="1:27" x14ac:dyDescent="0.5">
      <c r="A32" s="7">
        <v>28</v>
      </c>
      <c r="B32" s="8" t="s">
        <v>123</v>
      </c>
      <c r="C32" s="8" t="s">
        <v>124</v>
      </c>
      <c r="D32" s="8" t="s">
        <v>125</v>
      </c>
      <c r="E32" s="9">
        <f>VLOOKUP(B32,'[1]Coach Salaries'!$B$3:$F$135,5,0)</f>
        <v>816000</v>
      </c>
      <c r="F32" s="7">
        <v>2</v>
      </c>
      <c r="G32" s="8">
        <v>4</v>
      </c>
      <c r="H32" s="8">
        <v>20</v>
      </c>
      <c r="I32" s="10">
        <v>0.16700000000000001</v>
      </c>
      <c r="J32" s="8">
        <v>4</v>
      </c>
      <c r="K32" s="8">
        <v>20</v>
      </c>
      <c r="L32" s="10">
        <v>0.16700000000000001</v>
      </c>
      <c r="M32" s="6" t="e">
        <f>VLOOKUP(C32,'[1]Odds - March 18'!$A$4:$C$135,3,0)</f>
        <v>#N/A</v>
      </c>
      <c r="N32" s="6">
        <f>VLOOKUP(B32,[1]Sheet3!$I$5:$J$138,2,0)</f>
        <v>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">
        <f>VLOOKUP(B32,[1]Sheet3!$I$5:$K$138,3,0)</f>
        <v>1</v>
      </c>
      <c r="AA32" s="6">
        <f>VLOOKUP(B32,[1]Sheet3!$I$5:$L$138,4,0)</f>
        <v>-2</v>
      </c>
    </row>
    <row r="33" spans="1:27" x14ac:dyDescent="0.5">
      <c r="A33" s="7">
        <v>29</v>
      </c>
      <c r="B33" s="8" t="s">
        <v>126</v>
      </c>
      <c r="C33" s="8" t="s">
        <v>127</v>
      </c>
      <c r="D33" s="8" t="s">
        <v>34</v>
      </c>
      <c r="E33" s="9">
        <f>VLOOKUP(B33,'[1]Coach Salaries'!$B$3:$F$135,5,0)</f>
        <v>3850000</v>
      </c>
      <c r="F33" s="7">
        <v>1</v>
      </c>
      <c r="G33" s="8">
        <v>3</v>
      </c>
      <c r="H33" s="8">
        <v>9</v>
      </c>
      <c r="I33" s="10">
        <v>0.25</v>
      </c>
      <c r="J33" s="8">
        <v>3</v>
      </c>
      <c r="K33" s="8">
        <v>9</v>
      </c>
      <c r="L33" s="10">
        <v>0.25</v>
      </c>
      <c r="M33" s="6">
        <f>VLOOKUP(C33,'[1]Odds - March 18'!$A$4:$C$135,3,0)</f>
        <v>28</v>
      </c>
      <c r="N33" s="6">
        <f>VLOOKUP(B33,[1]Sheet3!$I$5:$J$138,2,0)</f>
        <v>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>
        <f>VLOOKUP(B33,[1]Sheet3!$I$5:$K$138,3,0)</f>
        <v>1</v>
      </c>
      <c r="AA33" s="6">
        <f>VLOOKUP(B33,[1]Sheet3!$I$5:$L$138,4,0)</f>
        <v>0</v>
      </c>
    </row>
    <row r="34" spans="1:27" x14ac:dyDescent="0.5">
      <c r="A34" s="7">
        <v>30</v>
      </c>
      <c r="B34" s="8" t="s">
        <v>128</v>
      </c>
      <c r="C34" s="8" t="s">
        <v>79</v>
      </c>
      <c r="D34" s="8" t="s">
        <v>1</v>
      </c>
      <c r="E34" s="9">
        <f>VLOOKUP(B34,'[1]Coach Salaries'!$B$3:$F$135,5,0)</f>
        <v>6500000</v>
      </c>
      <c r="F34" s="7">
        <v>3</v>
      </c>
      <c r="G34" s="8">
        <v>18</v>
      </c>
      <c r="H34" s="8">
        <v>19</v>
      </c>
      <c r="I34" s="10">
        <v>0.48599999999999999</v>
      </c>
      <c r="J34" s="8">
        <v>115</v>
      </c>
      <c r="K34" s="8">
        <v>77</v>
      </c>
      <c r="L34" s="10">
        <v>0.59899999999999998</v>
      </c>
      <c r="M34" s="6">
        <f>VLOOKUP(C34,'[1]Odds - March 18'!$A$4:$C$135,3,0)</f>
        <v>28</v>
      </c>
      <c r="N34" s="6">
        <f>VLOOKUP(B34,[1]Sheet3!$I$5:$J$138,2,0)</f>
        <v>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">
        <f>VLOOKUP(B34,[1]Sheet3!$I$5:$K$138,3,0)</f>
        <v>1</v>
      </c>
      <c r="AA34" s="6">
        <f>VLOOKUP(B34,[1]Sheet3!$I$5:$L$138,4,0)</f>
        <v>0</v>
      </c>
    </row>
    <row r="35" spans="1:27" x14ac:dyDescent="0.5">
      <c r="A35" s="7">
        <v>31</v>
      </c>
      <c r="B35" s="8" t="s">
        <v>129</v>
      </c>
      <c r="C35" s="8" t="s">
        <v>130</v>
      </c>
      <c r="D35" s="8" t="s">
        <v>45</v>
      </c>
      <c r="E35" s="9">
        <f>VLOOKUP(B35,'[1]Coach Salaries'!$B$3:$F$135,5,0)</f>
        <v>831469</v>
      </c>
      <c r="F35" s="7">
        <v>4</v>
      </c>
      <c r="G35" s="8">
        <v>15</v>
      </c>
      <c r="H35" s="8">
        <v>23</v>
      </c>
      <c r="I35" s="10">
        <v>0.39500000000000002</v>
      </c>
      <c r="J35" s="8">
        <v>15</v>
      </c>
      <c r="K35" s="8">
        <v>23</v>
      </c>
      <c r="L35" s="10">
        <v>0.39500000000000002</v>
      </c>
      <c r="M35" s="6">
        <f>VLOOKUP(C35,'[1]Odds - March 18'!$A$4:$C$135,3,0)</f>
        <v>28</v>
      </c>
      <c r="N35" s="6">
        <f>VLOOKUP(B35,[1]Sheet3!$I$5:$J$138,2,0)</f>
        <v>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>
        <f>VLOOKUP(B35,[1]Sheet3!$I$5:$K$138,3,0)</f>
        <v>2</v>
      </c>
      <c r="AA35" s="6">
        <f>VLOOKUP(B35,[1]Sheet3!$I$5:$L$138,4,0)</f>
        <v>0</v>
      </c>
    </row>
    <row r="36" spans="1:27" x14ac:dyDescent="0.5">
      <c r="A36" s="7">
        <v>32</v>
      </c>
      <c r="B36" s="8" t="s">
        <v>131</v>
      </c>
      <c r="C36" s="8" t="s">
        <v>52</v>
      </c>
      <c r="D36" s="8" t="s">
        <v>2</v>
      </c>
      <c r="E36" s="9">
        <f>VLOOKUP(B36,'[1]Coach Salaries'!$B$3:$F$135,5,0)</f>
        <v>4000000</v>
      </c>
      <c r="F36" s="7">
        <v>2</v>
      </c>
      <c r="G36" s="8">
        <v>10</v>
      </c>
      <c r="H36" s="8">
        <v>14</v>
      </c>
      <c r="I36" s="10">
        <v>0.41699999999999998</v>
      </c>
      <c r="J36" s="8">
        <v>10</v>
      </c>
      <c r="K36" s="8">
        <v>14</v>
      </c>
      <c r="L36" s="10">
        <v>0.41699999999999998</v>
      </c>
      <c r="M36" s="6">
        <f>VLOOKUP(C36,'[1]Odds - March 18'!$A$4:$C$135,3,0)</f>
        <v>22</v>
      </c>
      <c r="N36" s="6">
        <f>VLOOKUP(B36,[1]Sheet3!$I$5:$J$138,2,0)</f>
        <v>2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6">
        <f>VLOOKUP(B36,[1]Sheet3!$I$5:$K$138,3,0)</f>
        <v>2</v>
      </c>
      <c r="AA36" s="6">
        <f>VLOOKUP(B36,[1]Sheet3!$I$5:$L$138,4,0)</f>
        <v>0</v>
      </c>
    </row>
    <row r="37" spans="1:27" x14ac:dyDescent="0.5">
      <c r="A37" s="7">
        <v>33</v>
      </c>
      <c r="B37" s="8" t="s">
        <v>132</v>
      </c>
      <c r="C37" s="8" t="s">
        <v>61</v>
      </c>
      <c r="D37" s="8" t="s">
        <v>1</v>
      </c>
      <c r="E37" s="9">
        <f>VLOOKUP(B37,'[1]Coach Salaries'!$B$3:$F$135,5,0)</f>
        <v>5500000</v>
      </c>
      <c r="F37" s="7">
        <v>1</v>
      </c>
      <c r="G37" s="8">
        <v>5</v>
      </c>
      <c r="H37" s="8">
        <v>7</v>
      </c>
      <c r="I37" s="10">
        <v>0.41699999999999998</v>
      </c>
      <c r="J37" s="8">
        <v>52</v>
      </c>
      <c r="K37" s="8">
        <v>50</v>
      </c>
      <c r="L37" s="10">
        <v>0.51</v>
      </c>
      <c r="M37" s="6">
        <f>VLOOKUP(C37,'[1]Odds - March 18'!$A$4:$C$135,3,0)</f>
        <v>22</v>
      </c>
      <c r="N37" s="6">
        <f>VLOOKUP(B37,[1]Sheet3!$I$5:$J$138,2,0)</f>
        <v>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">
        <f>VLOOKUP(B37,[1]Sheet3!$I$5:$K$138,3,0)</f>
        <v>1</v>
      </c>
      <c r="AA37" s="6">
        <f>VLOOKUP(B37,[1]Sheet3!$I$5:$L$138,4,0)</f>
        <v>0</v>
      </c>
    </row>
    <row r="38" spans="1:27" x14ac:dyDescent="0.5">
      <c r="A38" s="7">
        <v>34</v>
      </c>
      <c r="B38" s="8" t="s">
        <v>133</v>
      </c>
      <c r="C38" s="8" t="s">
        <v>93</v>
      </c>
      <c r="D38" s="8" t="s">
        <v>1</v>
      </c>
      <c r="E38" s="9">
        <f>VLOOKUP(B38,'[1]Coach Salaries'!$B$3:$F$135,5,0)</f>
        <v>4000000</v>
      </c>
      <c r="F38" s="7">
        <v>1</v>
      </c>
      <c r="G38" s="8">
        <v>4</v>
      </c>
      <c r="H38" s="8">
        <v>8</v>
      </c>
      <c r="I38" s="10">
        <v>0.33300000000000002</v>
      </c>
      <c r="J38" s="8">
        <v>4</v>
      </c>
      <c r="K38" s="8">
        <v>8</v>
      </c>
      <c r="L38" s="10">
        <v>0.33300000000000002</v>
      </c>
      <c r="M38" s="6">
        <f>VLOOKUP(C38,'[1]Odds - March 18'!$A$4:$C$135,3,0)</f>
        <v>28</v>
      </c>
      <c r="N38" s="6">
        <f>VLOOKUP(B38,[1]Sheet3!$I$5:$J$138,2,0)</f>
        <v>2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">
        <f>VLOOKUP(B38,[1]Sheet3!$I$5:$K$138,3,0)</f>
        <v>2</v>
      </c>
      <c r="AA38" s="6">
        <f>VLOOKUP(B38,[1]Sheet3!$I$5:$L$138,4,0)</f>
        <v>0</v>
      </c>
    </row>
    <row r="39" spans="1:27" x14ac:dyDescent="0.5">
      <c r="A39" s="7">
        <v>35</v>
      </c>
      <c r="B39" s="8" t="s">
        <v>134</v>
      </c>
      <c r="C39" s="8" t="s">
        <v>72</v>
      </c>
      <c r="D39" s="8" t="s">
        <v>34</v>
      </c>
      <c r="E39" s="9">
        <f>VLOOKUP(B39,'[1]Coach Salaries'!$B$3:$F$135,5,0)</f>
        <v>5500000</v>
      </c>
      <c r="F39" s="7">
        <v>1</v>
      </c>
      <c r="G39" s="8">
        <v>4</v>
      </c>
      <c r="H39" s="8">
        <v>8</v>
      </c>
      <c r="I39" s="10">
        <v>0.33300000000000002</v>
      </c>
      <c r="J39" s="8">
        <v>4</v>
      </c>
      <c r="K39" s="8">
        <v>8</v>
      </c>
      <c r="L39" s="10">
        <v>0.33300000000000002</v>
      </c>
      <c r="M39" s="6">
        <f>VLOOKUP(C39,'[1]Odds - March 18'!$A$4:$C$135,3,0)</f>
        <v>22</v>
      </c>
      <c r="N39" s="6">
        <f>VLOOKUP(B39,[1]Sheet3!$I$5:$J$138,2,0)</f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">
        <f>VLOOKUP(B39,[1]Sheet3!$I$5:$K$138,3,0)</f>
        <v>0</v>
      </c>
      <c r="AA39" s="6">
        <f>VLOOKUP(B39,[1]Sheet3!$I$5:$L$138,4,0)</f>
        <v>0</v>
      </c>
    </row>
    <row r="40" spans="1:27" x14ac:dyDescent="0.5">
      <c r="A40" s="7">
        <v>36</v>
      </c>
      <c r="B40" s="8" t="s">
        <v>135</v>
      </c>
      <c r="C40" s="8" t="s">
        <v>35</v>
      </c>
      <c r="D40" s="8" t="s">
        <v>1</v>
      </c>
      <c r="E40" s="9">
        <f>VLOOKUP(B40,'[1]Coach Salaries'!$B$3:$F$135,5,0)</f>
        <v>8500000</v>
      </c>
      <c r="F40" s="7">
        <v>10</v>
      </c>
      <c r="G40" s="8">
        <v>88</v>
      </c>
      <c r="H40" s="8">
        <v>39</v>
      </c>
      <c r="I40" s="10">
        <v>0.69299999999999995</v>
      </c>
      <c r="J40" s="8">
        <v>112</v>
      </c>
      <c r="K40" s="8">
        <v>54</v>
      </c>
      <c r="L40" s="10">
        <v>0.67500000000000004</v>
      </c>
      <c r="M40" s="6">
        <f>VLOOKUP(C40,'[1]Odds - March 18'!$A$4:$C$135,3,0)</f>
        <v>8</v>
      </c>
      <c r="N40" s="6">
        <f>VLOOKUP(B40,[1]Sheet3!$I$5:$J$138,2,0)</f>
        <v>1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">
        <f>VLOOKUP(B40,[1]Sheet3!$I$5:$K$138,3,0)</f>
        <v>1</v>
      </c>
      <c r="AA40" s="6">
        <f>VLOOKUP(B40,[1]Sheet3!$I$5:$L$138,4,0)</f>
        <v>0</v>
      </c>
    </row>
    <row r="41" spans="1:27" x14ac:dyDescent="0.5">
      <c r="A41" s="7">
        <v>37</v>
      </c>
      <c r="B41" s="8" t="s">
        <v>136</v>
      </c>
      <c r="C41" s="8" t="s">
        <v>137</v>
      </c>
      <c r="D41" s="8" t="s">
        <v>102</v>
      </c>
      <c r="E41" s="9">
        <f>VLOOKUP(B41,'[1]Coach Salaries'!$B$3:$F$135,5,0)</f>
        <v>1000000</v>
      </c>
      <c r="F41" s="7">
        <v>1</v>
      </c>
      <c r="G41" s="8">
        <v>3</v>
      </c>
      <c r="H41" s="8">
        <v>9</v>
      </c>
      <c r="I41" s="10">
        <v>0.25</v>
      </c>
      <c r="J41" s="8">
        <v>3</v>
      </c>
      <c r="K41" s="8">
        <v>9</v>
      </c>
      <c r="L41" s="10">
        <v>0.25</v>
      </c>
      <c r="M41" s="6">
        <f>VLOOKUP(C41,'[1]Odds - March 18'!$A$4:$C$135,3,0)</f>
        <v>28</v>
      </c>
      <c r="N41" s="6">
        <f>VLOOKUP(B41,[1]Sheet3!$I$5:$J$138,2,0)</f>
        <v>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6">
        <f>VLOOKUP(B41,[1]Sheet3!$I$5:$K$138,3,0)</f>
        <v>2</v>
      </c>
      <c r="AA41" s="6">
        <f>VLOOKUP(B41,[1]Sheet3!$I$5:$L$138,4,0)</f>
        <v>0</v>
      </c>
    </row>
    <row r="42" spans="1:27" x14ac:dyDescent="0.5">
      <c r="A42" s="7">
        <v>38</v>
      </c>
      <c r="B42" s="8" t="s">
        <v>138</v>
      </c>
      <c r="C42" s="8" t="s">
        <v>63</v>
      </c>
      <c r="D42" s="8" t="s">
        <v>34</v>
      </c>
      <c r="E42" s="9">
        <f>VLOOKUP(B42,'[1]Coach Salaries'!$B$3:$F$135,5,0)</f>
        <v>5000000</v>
      </c>
      <c r="F42" s="7">
        <v>2</v>
      </c>
      <c r="G42" s="8">
        <v>18</v>
      </c>
      <c r="H42" s="8">
        <v>9</v>
      </c>
      <c r="I42" s="10">
        <v>0.66700000000000004</v>
      </c>
      <c r="J42" s="8">
        <v>89</v>
      </c>
      <c r="K42" s="8">
        <v>72</v>
      </c>
      <c r="L42" s="10">
        <v>0.55300000000000005</v>
      </c>
      <c r="M42" s="6">
        <f>VLOOKUP(C42,'[1]Odds - March 18'!$A$4:$C$135,3,0)</f>
        <v>22</v>
      </c>
      <c r="N42" s="6">
        <f>VLOOKUP(B42,[1]Sheet3!$I$5:$J$138,2,0)</f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>
        <f>VLOOKUP(B42,[1]Sheet3!$I$5:$K$138,3,0)</f>
        <v>1</v>
      </c>
      <c r="AA42" s="6">
        <f>VLOOKUP(B42,[1]Sheet3!$I$5:$L$138,4,0)</f>
        <v>1</v>
      </c>
    </row>
    <row r="43" spans="1:27" x14ac:dyDescent="0.5">
      <c r="A43" s="7">
        <v>39</v>
      </c>
      <c r="B43" s="8" t="s">
        <v>139</v>
      </c>
      <c r="C43" s="8" t="s">
        <v>140</v>
      </c>
      <c r="D43" s="8" t="s">
        <v>102</v>
      </c>
      <c r="E43" s="9">
        <f>VLOOKUP(B43,'[1]Coach Salaries'!$B$3:$F$135,5,0)</f>
        <v>1300000</v>
      </c>
      <c r="F43" s="7">
        <v>1</v>
      </c>
      <c r="G43" s="8">
        <v>5</v>
      </c>
      <c r="H43" s="8">
        <v>7</v>
      </c>
      <c r="I43" s="10">
        <v>0.41699999999999998</v>
      </c>
      <c r="J43" s="8">
        <v>5</v>
      </c>
      <c r="K43" s="8">
        <v>7</v>
      </c>
      <c r="L43" s="10">
        <v>0.41699999999999998</v>
      </c>
      <c r="M43" s="6">
        <f>VLOOKUP(C43,'[1]Odds - March 18'!$A$4:$C$135,3,0)</f>
        <v>28</v>
      </c>
      <c r="N43" s="6">
        <f>VLOOKUP(B43,[1]Sheet3!$I$5:$J$138,2,0)</f>
        <v>2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>
        <f>VLOOKUP(B43,[1]Sheet3!$I$5:$K$138,3,0)</f>
        <v>2</v>
      </c>
      <c r="AA43" s="6">
        <f>VLOOKUP(B43,[1]Sheet3!$I$5:$L$138,4,0)</f>
        <v>0</v>
      </c>
    </row>
    <row r="44" spans="1:27" x14ac:dyDescent="0.5">
      <c r="A44" s="7">
        <v>40</v>
      </c>
      <c r="B44" s="8" t="s">
        <v>141</v>
      </c>
      <c r="C44" s="8" t="s">
        <v>142</v>
      </c>
      <c r="D44" s="8" t="s">
        <v>102</v>
      </c>
      <c r="E44" s="9">
        <f>VLOOKUP(B44,'[1]Coach Salaries'!$B$3:$F$135,5,0)</f>
        <v>700000</v>
      </c>
      <c r="F44" s="7">
        <v>1</v>
      </c>
      <c r="G44" s="8">
        <v>4</v>
      </c>
      <c r="H44" s="8">
        <v>8</v>
      </c>
      <c r="I44" s="10">
        <v>0.33300000000000002</v>
      </c>
      <c r="J44" s="8">
        <v>58</v>
      </c>
      <c r="K44" s="8">
        <v>30</v>
      </c>
      <c r="L44" s="10">
        <v>0.65900000000000003</v>
      </c>
      <c r="M44" s="6">
        <f>VLOOKUP(C44,'[1]Odds - March 18'!$A$4:$C$135,3,0)</f>
        <v>28</v>
      </c>
      <c r="N44" s="6">
        <f>VLOOKUP(B44,[1]Sheet3!$I$5:$J$138,2,0)</f>
        <v>1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>
        <f>VLOOKUP(B44,[1]Sheet3!$I$5:$K$138,3,0)</f>
        <v>1</v>
      </c>
      <c r="AA44" s="6">
        <f>VLOOKUP(B44,[1]Sheet3!$I$5:$L$138,4,0)</f>
        <v>0</v>
      </c>
    </row>
    <row r="45" spans="1:27" x14ac:dyDescent="0.5">
      <c r="A45" s="7">
        <v>41</v>
      </c>
      <c r="B45" s="8" t="s">
        <v>143</v>
      </c>
      <c r="C45" s="8" t="s">
        <v>144</v>
      </c>
      <c r="D45" s="8" t="s">
        <v>2</v>
      </c>
      <c r="E45" s="9">
        <f>VLOOKUP(B45,'[1]Coach Salaries'!$B$3:$F$135,5,0)</f>
        <v>8000000</v>
      </c>
      <c r="F45" s="7">
        <v>2</v>
      </c>
      <c r="G45" s="8">
        <v>12</v>
      </c>
      <c r="H45" s="8">
        <v>13</v>
      </c>
      <c r="I45" s="10">
        <v>0.48</v>
      </c>
      <c r="J45" s="8">
        <v>74</v>
      </c>
      <c r="K45" s="8">
        <v>73</v>
      </c>
      <c r="L45" s="10">
        <v>0.503</v>
      </c>
      <c r="M45" s="6">
        <f>VLOOKUP(C45,'[1]Odds - March 18'!$A$4:$C$135,3,0)</f>
        <v>15</v>
      </c>
      <c r="N45" s="6">
        <f>VLOOKUP(B45,[1]Sheet3!$I$5:$J$138,2,0)</f>
        <v>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6">
        <f>VLOOKUP(B45,[1]Sheet3!$I$5:$K$138,3,0)</f>
        <v>0</v>
      </c>
      <c r="AA45" s="6">
        <f>VLOOKUP(B45,[1]Sheet3!$I$5:$L$138,4,0)</f>
        <v>-2</v>
      </c>
    </row>
    <row r="46" spans="1:27" x14ac:dyDescent="0.5">
      <c r="A46" s="7">
        <v>42</v>
      </c>
      <c r="B46" s="8" t="s">
        <v>145</v>
      </c>
      <c r="C46" s="8" t="s">
        <v>146</v>
      </c>
      <c r="D46" s="8" t="s">
        <v>102</v>
      </c>
      <c r="E46" s="9">
        <f>VLOOKUP(B46,'[1]Coach Salaries'!$B$3:$F$135,5,0)</f>
        <v>1900000</v>
      </c>
      <c r="F46" s="7">
        <v>1</v>
      </c>
      <c r="G46" s="8">
        <v>4</v>
      </c>
      <c r="H46" s="8">
        <v>8</v>
      </c>
      <c r="I46" s="10">
        <v>0.33300000000000002</v>
      </c>
      <c r="J46" s="8">
        <v>30</v>
      </c>
      <c r="K46" s="8">
        <v>55</v>
      </c>
      <c r="L46" s="10">
        <v>0.35299999999999998</v>
      </c>
      <c r="M46" s="6">
        <f>VLOOKUP(C46,'[1]Odds - March 18'!$A$4:$C$135,3,0)</f>
        <v>28</v>
      </c>
      <c r="N46" s="6">
        <f>VLOOKUP(B46,[1]Sheet3!$I$5:$J$138,2,0)</f>
        <v>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>
        <f>VLOOKUP(B46,[1]Sheet3!$I$5:$K$138,3,0)</f>
        <v>1</v>
      </c>
      <c r="AA46" s="6">
        <f>VLOOKUP(B46,[1]Sheet3!$I$5:$L$138,4,0)</f>
        <v>0</v>
      </c>
    </row>
    <row r="47" spans="1:27" x14ac:dyDescent="0.5">
      <c r="A47" s="7">
        <v>43</v>
      </c>
      <c r="B47" s="8" t="s">
        <v>147</v>
      </c>
      <c r="C47" s="8" t="s">
        <v>41</v>
      </c>
      <c r="D47" s="8" t="s">
        <v>2</v>
      </c>
      <c r="E47" s="9">
        <f>VLOOKUP(B47,'[1]Coach Salaries'!$B$3:$F$135,5,0)</f>
        <v>5024390</v>
      </c>
      <c r="F47" s="7">
        <v>11</v>
      </c>
      <c r="G47" s="8">
        <v>81</v>
      </c>
      <c r="H47" s="8">
        <v>58</v>
      </c>
      <c r="I47" s="10">
        <v>0.58299999999999996</v>
      </c>
      <c r="J47" s="8">
        <v>104</v>
      </c>
      <c r="K47" s="8">
        <v>62</v>
      </c>
      <c r="L47" s="10">
        <v>0.627</v>
      </c>
      <c r="M47" s="6">
        <f>VLOOKUP(C47,'[1]Odds - March 18'!$A$4:$C$135,3,0)</f>
        <v>20</v>
      </c>
      <c r="N47" s="6">
        <f>VLOOKUP(B47,[1]Sheet3!$I$5:$J$138,2,0)</f>
        <v>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>
        <f>VLOOKUP(B47,[1]Sheet3!$I$5:$K$138,3,0)</f>
        <v>1</v>
      </c>
      <c r="AA47" s="6">
        <f>VLOOKUP(B47,[1]Sheet3!$I$5:$L$138,4,0)</f>
        <v>-1</v>
      </c>
    </row>
    <row r="48" spans="1:27" x14ac:dyDescent="0.5">
      <c r="A48" s="7">
        <v>44</v>
      </c>
      <c r="B48" s="8" t="s">
        <v>148</v>
      </c>
      <c r="C48" s="8" t="s">
        <v>67</v>
      </c>
      <c r="D48" s="8" t="s">
        <v>2</v>
      </c>
      <c r="E48" s="9">
        <f>VLOOKUP(B48,'[1]Coach Salaries'!$B$3:$F$135,5,0)</f>
        <v>4400000</v>
      </c>
      <c r="F48" s="7">
        <v>7</v>
      </c>
      <c r="G48" s="8">
        <v>36</v>
      </c>
      <c r="H48" s="8">
        <v>43</v>
      </c>
      <c r="I48" s="10">
        <v>0.45600000000000002</v>
      </c>
      <c r="J48" s="8">
        <v>36</v>
      </c>
      <c r="K48" s="8">
        <v>43</v>
      </c>
      <c r="L48" s="10">
        <v>0.45600000000000002</v>
      </c>
      <c r="M48" s="6">
        <f>VLOOKUP(C48,'[1]Odds - March 18'!$A$4:$C$135,3,0)</f>
        <v>27</v>
      </c>
      <c r="N48" s="6">
        <f>VLOOKUP(B48,[1]Sheet3!$I$5:$J$138,2,0)</f>
        <v>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>
        <f>VLOOKUP(B48,[1]Sheet3!$I$5:$K$138,3,0)</f>
        <v>3</v>
      </c>
      <c r="AA48" s="6">
        <f>VLOOKUP(B48,[1]Sheet3!$I$5:$L$138,4,0)</f>
        <v>0</v>
      </c>
    </row>
    <row r="49" spans="1:27" x14ac:dyDescent="0.5">
      <c r="A49" s="7">
        <v>45</v>
      </c>
      <c r="B49" s="8" t="s">
        <v>149</v>
      </c>
      <c r="C49" s="8" t="s">
        <v>150</v>
      </c>
      <c r="D49" s="8" t="s">
        <v>125</v>
      </c>
      <c r="E49" s="9">
        <f>VLOOKUP(B49,'[1]Coach Salaries'!$B$3:$F$135,5,0)</f>
        <v>1800000</v>
      </c>
      <c r="F49" s="7">
        <v>2</v>
      </c>
      <c r="G49" s="8">
        <v>9</v>
      </c>
      <c r="H49" s="8">
        <v>16</v>
      </c>
      <c r="I49" s="10">
        <v>0.36</v>
      </c>
      <c r="J49" s="8">
        <v>55</v>
      </c>
      <c r="K49" s="8">
        <v>46</v>
      </c>
      <c r="L49" s="10">
        <v>0.54500000000000004</v>
      </c>
      <c r="M49" s="6" t="e">
        <f>VLOOKUP(C49,'[1]Odds - March 18'!$A$4:$C$135,3,0)</f>
        <v>#N/A</v>
      </c>
      <c r="N49" s="6" t="e">
        <f>VLOOKUP(B49,[1]Sheet3!$I$5:$J$138,2,0)</f>
        <v>#N/A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" t="e">
        <f>VLOOKUP(B49,[1]Sheet3!$I$5:$K$138,3,0)</f>
        <v>#N/A</v>
      </c>
      <c r="AA49" s="6" t="e">
        <f>VLOOKUP(B49,[1]Sheet3!$I$5:$L$138,4,0)</f>
        <v>#N/A</v>
      </c>
    </row>
    <row r="50" spans="1:27" x14ac:dyDescent="0.5">
      <c r="A50" s="7">
        <v>46</v>
      </c>
      <c r="B50" s="8" t="s">
        <v>151</v>
      </c>
      <c r="C50" s="8" t="s">
        <v>71</v>
      </c>
      <c r="D50" s="8" t="s">
        <v>2</v>
      </c>
      <c r="E50" s="9">
        <f>VLOOKUP(B50,'[1]Coach Salaries'!$B$3:$F$135,5,0)</f>
        <v>2800000</v>
      </c>
      <c r="F50" s="7">
        <v>2</v>
      </c>
      <c r="G50" s="8">
        <v>11</v>
      </c>
      <c r="H50" s="8">
        <v>10</v>
      </c>
      <c r="I50" s="10">
        <v>0.52400000000000002</v>
      </c>
      <c r="J50" s="8">
        <v>11</v>
      </c>
      <c r="K50" s="8">
        <v>10</v>
      </c>
      <c r="L50" s="10">
        <v>0.52400000000000002</v>
      </c>
      <c r="M50" s="6">
        <f>VLOOKUP(C50,'[1]Odds - March 18'!$A$4:$C$135,3,0)</f>
        <v>28</v>
      </c>
      <c r="N50" s="6">
        <f>VLOOKUP(B50,[1]Sheet3!$I$5:$J$138,2,0)</f>
        <v>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">
        <f>VLOOKUP(B50,[1]Sheet3!$I$5:$K$138,3,0)</f>
        <v>2</v>
      </c>
      <c r="AA50" s="6">
        <f>VLOOKUP(B50,[1]Sheet3!$I$5:$L$138,4,0)</f>
        <v>0</v>
      </c>
    </row>
    <row r="51" spans="1:27" x14ac:dyDescent="0.5">
      <c r="A51" s="7">
        <v>47</v>
      </c>
      <c r="B51" s="8" t="s">
        <v>152</v>
      </c>
      <c r="C51" s="8" t="s">
        <v>153</v>
      </c>
      <c r="D51" s="8" t="s">
        <v>45</v>
      </c>
      <c r="E51" s="9">
        <f>VLOOKUP(B51,'[1]Coach Salaries'!$B$3:$F$135,5,0)</f>
        <v>752000</v>
      </c>
      <c r="F51" s="7">
        <v>2</v>
      </c>
      <c r="G51" s="8">
        <v>12</v>
      </c>
      <c r="H51" s="8">
        <v>14</v>
      </c>
      <c r="I51" s="10">
        <v>0.46200000000000002</v>
      </c>
      <c r="J51" s="8">
        <v>58</v>
      </c>
      <c r="K51" s="8">
        <v>38</v>
      </c>
      <c r="L51" s="10">
        <v>0.60399999999999998</v>
      </c>
      <c r="M51" s="6">
        <f>VLOOKUP(C51,'[1]Odds - March 18'!$A$4:$C$135,3,0)</f>
        <v>28</v>
      </c>
      <c r="N51" s="6">
        <f>VLOOKUP(B51,[1]Sheet3!$I$5:$J$138,2,0)</f>
        <v>2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">
        <f>VLOOKUP(B51,[1]Sheet3!$I$5:$K$138,3,0)</f>
        <v>1</v>
      </c>
      <c r="AA51" s="6">
        <f>VLOOKUP(B51,[1]Sheet3!$I$5:$L$138,4,0)</f>
        <v>-1</v>
      </c>
    </row>
    <row r="52" spans="1:27" x14ac:dyDescent="0.5">
      <c r="A52" s="7">
        <v>48</v>
      </c>
      <c r="B52" s="8" t="s">
        <v>154</v>
      </c>
      <c r="C52" s="8" t="s">
        <v>94</v>
      </c>
      <c r="D52" s="8" t="s">
        <v>2</v>
      </c>
      <c r="E52" s="9">
        <f>VLOOKUP(B52,'[1]Coach Salaries'!$B$3:$F$135,5,0)</f>
        <v>4284656</v>
      </c>
      <c r="F52" s="7">
        <v>10</v>
      </c>
      <c r="G52" s="8">
        <v>63</v>
      </c>
      <c r="H52" s="8">
        <v>61</v>
      </c>
      <c r="I52" s="10">
        <v>0.50800000000000001</v>
      </c>
      <c r="J52" s="8">
        <v>95</v>
      </c>
      <c r="K52" s="8">
        <v>93</v>
      </c>
      <c r="L52" s="10">
        <v>0.505</v>
      </c>
      <c r="M52" s="6">
        <f>VLOOKUP(C52,'[1]Odds - March 18'!$A$4:$C$135,3,0)</f>
        <v>28</v>
      </c>
      <c r="N52" s="6">
        <f>VLOOKUP(B52,[1]Sheet3!$I$5:$J$138,2,0)</f>
        <v>1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6">
        <f>VLOOKUP(B52,[1]Sheet3!$I$5:$K$138,3,0)</f>
        <v>0</v>
      </c>
      <c r="AA52" s="6">
        <f>VLOOKUP(B52,[1]Sheet3!$I$5:$L$138,4,0)</f>
        <v>-1</v>
      </c>
    </row>
    <row r="53" spans="1:27" x14ac:dyDescent="0.5">
      <c r="A53" s="7">
        <v>49</v>
      </c>
      <c r="B53" s="8" t="s">
        <v>155</v>
      </c>
      <c r="C53" s="8" t="s">
        <v>156</v>
      </c>
      <c r="D53" s="8" t="s">
        <v>92</v>
      </c>
      <c r="E53" s="9">
        <f>VLOOKUP(B53,'[1]Coach Salaries'!$B$3:$F$135,5,0)</f>
        <v>918000</v>
      </c>
      <c r="F53" s="7">
        <v>5</v>
      </c>
      <c r="G53" s="8">
        <v>40</v>
      </c>
      <c r="H53" s="8">
        <v>26</v>
      </c>
      <c r="I53" s="10">
        <v>0.60599999999999998</v>
      </c>
      <c r="J53" s="8">
        <v>40</v>
      </c>
      <c r="K53" s="8">
        <v>26</v>
      </c>
      <c r="L53" s="10">
        <v>0.60599999999999998</v>
      </c>
      <c r="M53" s="6">
        <f>VLOOKUP(C53,'[1]Odds - March 18'!$A$4:$C$135,3,0)</f>
        <v>28</v>
      </c>
      <c r="N53" s="6">
        <f>VLOOKUP(B53,[1]Sheet3!$I$5:$J$138,2,0)</f>
        <v>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>
        <f>VLOOKUP(B53,[1]Sheet3!$I$5:$K$138,3,0)</f>
        <v>1</v>
      </c>
      <c r="AA53" s="6">
        <f>VLOOKUP(B53,[1]Sheet3!$I$5:$L$138,4,0)</f>
        <v>0</v>
      </c>
    </row>
    <row r="54" spans="1:27" x14ac:dyDescent="0.5">
      <c r="A54" s="7">
        <v>50</v>
      </c>
      <c r="B54" s="8" t="s">
        <v>157</v>
      </c>
      <c r="C54" s="8" t="s">
        <v>57</v>
      </c>
      <c r="D54" s="8" t="s">
        <v>2</v>
      </c>
      <c r="E54" s="9">
        <f>VLOOKUP(B54,'[1]Coach Salaries'!$B$3:$F$135,5,0)</f>
        <v>4300000</v>
      </c>
      <c r="F54" s="7">
        <v>5</v>
      </c>
      <c r="G54" s="8">
        <v>38</v>
      </c>
      <c r="H54" s="8">
        <v>27</v>
      </c>
      <c r="I54" s="10">
        <v>0.58499999999999996</v>
      </c>
      <c r="J54" s="8">
        <v>276</v>
      </c>
      <c r="K54" s="8">
        <v>144</v>
      </c>
      <c r="L54" s="10">
        <v>0.65700000000000003</v>
      </c>
      <c r="M54" s="6">
        <f>VLOOKUP(C54,'[1]Odds - March 18'!$A$4:$C$135,3,0)</f>
        <v>22</v>
      </c>
      <c r="N54" s="6">
        <f>VLOOKUP(B54,[1]Sheet3!$I$5:$J$138,2,0)</f>
        <v>1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6">
        <f>VLOOKUP(B54,[1]Sheet3!$I$5:$K$138,3,0)</f>
        <v>1</v>
      </c>
      <c r="AA54" s="6">
        <f>VLOOKUP(B54,[1]Sheet3!$I$5:$L$138,4,0)</f>
        <v>0</v>
      </c>
    </row>
    <row r="55" spans="1:27" x14ac:dyDescent="0.5">
      <c r="A55" s="7">
        <v>51</v>
      </c>
      <c r="B55" s="8" t="s">
        <v>158</v>
      </c>
      <c r="C55" s="8" t="s">
        <v>46</v>
      </c>
      <c r="D55" s="8" t="s">
        <v>1</v>
      </c>
      <c r="E55" s="9">
        <f>VLOOKUP(B55,'[1]Coach Salaries'!$B$3:$F$135,5,0)</f>
        <v>7000000</v>
      </c>
      <c r="F55" s="7">
        <v>25</v>
      </c>
      <c r="G55" s="8">
        <v>196</v>
      </c>
      <c r="H55" s="8">
        <v>119</v>
      </c>
      <c r="I55" s="10">
        <v>0.622</v>
      </c>
      <c r="J55" s="8">
        <v>196</v>
      </c>
      <c r="K55" s="8">
        <v>119</v>
      </c>
      <c r="L55" s="10">
        <v>0.622</v>
      </c>
      <c r="M55" s="6">
        <f>VLOOKUP(C55,'[1]Odds - March 18'!$A$4:$C$135,3,0)</f>
        <v>21</v>
      </c>
      <c r="N55" s="6">
        <f>VLOOKUP(B55,[1]Sheet3!$I$5:$J$138,2,0)</f>
        <v>2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>
        <f>VLOOKUP(B55,[1]Sheet3!$I$5:$K$138,3,0)</f>
        <v>2</v>
      </c>
      <c r="AA55" s="6">
        <f>VLOOKUP(B55,[1]Sheet3!$I$5:$L$138,4,0)</f>
        <v>0</v>
      </c>
    </row>
    <row r="56" spans="1:27" x14ac:dyDescent="0.5">
      <c r="A56" s="7">
        <v>52</v>
      </c>
      <c r="B56" s="8" t="s">
        <v>159</v>
      </c>
      <c r="C56" s="8" t="s">
        <v>160</v>
      </c>
      <c r="D56" s="8" t="s">
        <v>102</v>
      </c>
      <c r="E56" s="9">
        <f>VLOOKUP(B56,'[1]Coach Salaries'!$B$3:$F$135,5,0)</f>
        <v>1600000</v>
      </c>
      <c r="F56" s="7">
        <v>1</v>
      </c>
      <c r="G56" s="8">
        <v>5</v>
      </c>
      <c r="H56" s="8">
        <v>7</v>
      </c>
      <c r="I56" s="10">
        <v>0.41699999999999998</v>
      </c>
      <c r="J56" s="8">
        <v>5</v>
      </c>
      <c r="K56" s="8">
        <v>7</v>
      </c>
      <c r="L56" s="10">
        <v>0.41699999999999998</v>
      </c>
      <c r="M56" s="6">
        <f>VLOOKUP(C56,'[1]Odds - March 18'!$A$4:$C$135,3,0)</f>
        <v>28</v>
      </c>
      <c r="N56" s="6">
        <f>VLOOKUP(B56,[1]Sheet3!$I$5:$J$138,2,0)</f>
        <v>3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6">
        <f>VLOOKUP(B56,[1]Sheet3!$I$5:$K$138,3,0)</f>
        <v>3</v>
      </c>
      <c r="AA56" s="6">
        <f>VLOOKUP(B56,[1]Sheet3!$I$5:$L$138,4,0)</f>
        <v>0</v>
      </c>
    </row>
    <row r="57" spans="1:27" x14ac:dyDescent="0.5">
      <c r="A57" s="7">
        <v>53</v>
      </c>
      <c r="B57" s="8" t="s">
        <v>161</v>
      </c>
      <c r="C57" s="8" t="s">
        <v>162</v>
      </c>
      <c r="D57" s="8" t="s">
        <v>92</v>
      </c>
      <c r="E57" s="9">
        <f>VLOOKUP(B57,'[1]Coach Salaries'!$B$3:$F$135,5,0)</f>
        <v>600000</v>
      </c>
      <c r="F57" s="7">
        <v>10</v>
      </c>
      <c r="G57" s="8">
        <v>88</v>
      </c>
      <c r="H57" s="8">
        <v>36</v>
      </c>
      <c r="I57" s="10">
        <v>0.71</v>
      </c>
      <c r="J57" s="8">
        <v>3</v>
      </c>
      <c r="K57" s="8">
        <v>9</v>
      </c>
      <c r="L57" s="10">
        <v>0.25</v>
      </c>
      <c r="M57" s="6" t="e">
        <f>VLOOKUP(C57,'[1]Odds - March 18'!$A$4:$C$135,3,0)</f>
        <v>#N/A</v>
      </c>
      <c r="N57" s="6">
        <f>VLOOKUP(B57,[1]Sheet3!$I$5:$J$138,2,0)</f>
        <v>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6">
        <f>VLOOKUP(B57,[1]Sheet3!$I$5:$K$138,3,0)</f>
        <v>0</v>
      </c>
      <c r="AA57" s="6">
        <f>VLOOKUP(B57,[1]Sheet3!$I$5:$L$138,4,0)</f>
        <v>0</v>
      </c>
    </row>
    <row r="58" spans="1:27" x14ac:dyDescent="0.5">
      <c r="A58" s="7">
        <v>54</v>
      </c>
      <c r="B58" s="8" t="s">
        <v>163</v>
      </c>
      <c r="C58" s="8" t="s">
        <v>164</v>
      </c>
      <c r="D58" s="8" t="s">
        <v>125</v>
      </c>
      <c r="E58" s="9">
        <f>VLOOKUP(B58,'[1]Coach Salaries'!$B$3:$F$135,5,0)</f>
        <v>5000000</v>
      </c>
      <c r="F58" s="7">
        <v>2</v>
      </c>
      <c r="G58" s="8">
        <v>19</v>
      </c>
      <c r="H58" s="8">
        <v>8</v>
      </c>
      <c r="I58" s="10">
        <v>0.70399999999999996</v>
      </c>
      <c r="J58" s="8">
        <v>19</v>
      </c>
      <c r="K58" s="8">
        <v>8</v>
      </c>
      <c r="L58" s="10">
        <v>0.70399999999999996</v>
      </c>
      <c r="M58" s="6">
        <f>VLOOKUP(C58,'[1]Odds - March 18'!$A$4:$C$135,3,0)</f>
        <v>8</v>
      </c>
      <c r="N58" s="6">
        <f>VLOOKUP(B58,[1]Sheet3!$I$5:$J$138,2,0)</f>
        <v>2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6">
        <f>VLOOKUP(B58,[1]Sheet3!$I$5:$K$138,3,0)</f>
        <v>1</v>
      </c>
      <c r="AA58" s="6">
        <f>VLOOKUP(B58,[1]Sheet3!$I$5:$L$138,4,0)</f>
        <v>-1</v>
      </c>
    </row>
    <row r="59" spans="1:27" x14ac:dyDescent="0.5">
      <c r="A59" s="7">
        <v>55</v>
      </c>
      <c r="B59" s="8" t="s">
        <v>165</v>
      </c>
      <c r="C59" s="8" t="s">
        <v>166</v>
      </c>
      <c r="D59" s="8" t="s">
        <v>28</v>
      </c>
      <c r="E59" s="9">
        <f>VLOOKUP(B59,'[1]Coach Salaries'!$B$3:$F$135,5,0)</f>
        <v>7100000</v>
      </c>
      <c r="F59" s="7">
        <v>2</v>
      </c>
      <c r="G59" s="8">
        <v>16</v>
      </c>
      <c r="H59" s="8">
        <v>10</v>
      </c>
      <c r="I59" s="10">
        <v>0.61499999999999999</v>
      </c>
      <c r="J59" s="8">
        <v>16</v>
      </c>
      <c r="K59" s="8">
        <v>10</v>
      </c>
      <c r="L59" s="10">
        <v>0.61499999999999999</v>
      </c>
      <c r="M59" s="6">
        <f>VLOOKUP(C59,'[1]Odds - March 18'!$A$4:$C$135,3,0)</f>
        <v>14</v>
      </c>
      <c r="N59" s="6">
        <f>VLOOKUP(B59,[1]Sheet3!$I$5:$J$138,2,0)</f>
        <v>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6">
        <f>VLOOKUP(B59,[1]Sheet3!$I$5:$K$138,3,0)</f>
        <v>1</v>
      </c>
      <c r="AA59" s="6">
        <f>VLOOKUP(B59,[1]Sheet3!$I$5:$L$138,4,0)</f>
        <v>-2</v>
      </c>
    </row>
    <row r="60" spans="1:27" x14ac:dyDescent="0.5">
      <c r="A60" s="7">
        <v>56</v>
      </c>
      <c r="B60" s="8" t="s">
        <v>167</v>
      </c>
      <c r="C60" s="8" t="s">
        <v>168</v>
      </c>
      <c r="D60" s="8" t="s">
        <v>28</v>
      </c>
      <c r="E60" s="9">
        <f>VLOOKUP(B60,'[1]Coach Salaries'!$B$3:$F$135,5,0)</f>
        <v>6500000</v>
      </c>
      <c r="F60" s="7">
        <v>1</v>
      </c>
      <c r="G60" s="8">
        <v>6</v>
      </c>
      <c r="H60" s="8">
        <v>7</v>
      </c>
      <c r="I60" s="10">
        <v>0.46200000000000002</v>
      </c>
      <c r="J60" s="8">
        <v>88</v>
      </c>
      <c r="K60" s="8">
        <v>50</v>
      </c>
      <c r="L60" s="10">
        <v>0.63800000000000001</v>
      </c>
      <c r="M60" s="6">
        <f>VLOOKUP(C60,'[1]Odds - March 18'!$A$4:$C$135,3,0)</f>
        <v>18</v>
      </c>
      <c r="N60" s="6">
        <f>VLOOKUP(B60,[1]Sheet3!$I$5:$J$138,2,0)</f>
        <v>1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6">
        <f>VLOOKUP(B60,[1]Sheet3!$I$5:$K$138,3,0)</f>
        <v>1</v>
      </c>
      <c r="AA60" s="6">
        <f>VLOOKUP(B60,[1]Sheet3!$I$5:$L$138,4,0)</f>
        <v>0</v>
      </c>
    </row>
    <row r="61" spans="1:27" x14ac:dyDescent="0.5">
      <c r="A61" s="7">
        <v>57</v>
      </c>
      <c r="B61" s="8" t="s">
        <v>169</v>
      </c>
      <c r="C61" s="8" t="s">
        <v>170</v>
      </c>
      <c r="D61" s="8" t="s">
        <v>82</v>
      </c>
      <c r="E61" s="9">
        <f>VLOOKUP(B61,'[1]Coach Salaries'!$B$3:$F$135,5,0)</f>
        <v>1125000</v>
      </c>
      <c r="F61" s="7">
        <v>8</v>
      </c>
      <c r="G61" s="8">
        <v>65</v>
      </c>
      <c r="H61" s="8">
        <v>35</v>
      </c>
      <c r="I61" s="10">
        <v>0.65</v>
      </c>
      <c r="J61" s="8">
        <v>65</v>
      </c>
      <c r="K61" s="8">
        <v>35</v>
      </c>
      <c r="L61" s="10">
        <v>0.65</v>
      </c>
      <c r="M61" s="6">
        <f>VLOOKUP(C61,'[1]Odds - March 18'!$A$4:$C$135,3,0)</f>
        <v>28</v>
      </c>
      <c r="N61" s="6">
        <f>VLOOKUP(B61,[1]Sheet3!$I$5:$J$138,2,0)</f>
        <v>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6">
        <f>VLOOKUP(B61,[1]Sheet3!$I$5:$K$138,3,0)</f>
        <v>2</v>
      </c>
      <c r="AA61" s="6">
        <f>VLOOKUP(B61,[1]Sheet3!$I$5:$L$138,4,0)</f>
        <v>1</v>
      </c>
    </row>
    <row r="62" spans="1:27" x14ac:dyDescent="0.5">
      <c r="A62" s="7">
        <v>58</v>
      </c>
      <c r="B62" s="8" t="s">
        <v>171</v>
      </c>
      <c r="C62" s="8" t="s">
        <v>172</v>
      </c>
      <c r="D62" s="8" t="s">
        <v>108</v>
      </c>
      <c r="E62" s="9">
        <f>VLOOKUP(B62,'[1]Coach Salaries'!$B$3:$F$135,5,0)</f>
        <v>3000000</v>
      </c>
      <c r="F62" s="7">
        <v>17</v>
      </c>
      <c r="G62" s="8">
        <v>130</v>
      </c>
      <c r="H62" s="8">
        <v>82</v>
      </c>
      <c r="I62" s="10">
        <v>0.61299999999999999</v>
      </c>
      <c r="J62" s="8">
        <v>130</v>
      </c>
      <c r="K62" s="8">
        <v>82</v>
      </c>
      <c r="L62" s="10">
        <v>0.61299999999999999</v>
      </c>
      <c r="M62" s="6">
        <f>VLOOKUP(C62,'[1]Odds - March 18'!$A$4:$C$135,3,0)</f>
        <v>28</v>
      </c>
      <c r="N62" s="6">
        <f>VLOOKUP(B62,[1]Sheet3!$I$5:$J$138,2,0)</f>
        <v>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">
        <f>VLOOKUP(B62,[1]Sheet3!$I$5:$K$138,3,0)</f>
        <v>1</v>
      </c>
      <c r="AA62" s="6">
        <f>VLOOKUP(B62,[1]Sheet3!$I$5:$L$138,4,0)</f>
        <v>0</v>
      </c>
    </row>
    <row r="63" spans="1:27" x14ac:dyDescent="0.5">
      <c r="A63" s="7">
        <v>59</v>
      </c>
      <c r="B63" s="8" t="s">
        <v>173</v>
      </c>
      <c r="C63" s="8" t="s">
        <v>174</v>
      </c>
      <c r="D63" s="8" t="s">
        <v>82</v>
      </c>
      <c r="E63" s="9">
        <f>VLOOKUP(B63,'[1]Coach Salaries'!$B$3:$F$135,5,0)</f>
        <v>651500</v>
      </c>
      <c r="F63" s="7">
        <v>3</v>
      </c>
      <c r="G63" s="8">
        <v>23</v>
      </c>
      <c r="H63" s="8">
        <v>16</v>
      </c>
      <c r="I63" s="10">
        <v>0.59</v>
      </c>
      <c r="J63" s="8">
        <v>23</v>
      </c>
      <c r="K63" s="8">
        <v>16</v>
      </c>
      <c r="L63" s="10">
        <v>0.59</v>
      </c>
      <c r="M63" s="6">
        <f>VLOOKUP(C63,'[1]Odds - March 18'!$A$4:$C$135,3,0)</f>
        <v>28</v>
      </c>
      <c r="N63" s="6">
        <f>VLOOKUP(B63,[1]Sheet3!$I$5:$J$138,2,0)</f>
        <v>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6">
        <f>VLOOKUP(B63,[1]Sheet3!$I$5:$K$138,3,0)</f>
        <v>2</v>
      </c>
      <c r="AA63" s="6">
        <f>VLOOKUP(B63,[1]Sheet3!$I$5:$L$138,4,0)</f>
        <v>1</v>
      </c>
    </row>
    <row r="64" spans="1:27" x14ac:dyDescent="0.5">
      <c r="A64" s="7">
        <v>60</v>
      </c>
      <c r="B64" s="8" t="s">
        <v>175</v>
      </c>
      <c r="C64" s="8" t="s">
        <v>176</v>
      </c>
      <c r="D64" s="8" t="s">
        <v>82</v>
      </c>
      <c r="E64" s="9">
        <f>VLOOKUP(B64,'[1]Coach Salaries'!$B$3:$F$135,5,0)</f>
        <v>1025420</v>
      </c>
      <c r="F64" s="7">
        <v>5</v>
      </c>
      <c r="G64" s="8">
        <v>29</v>
      </c>
      <c r="H64" s="8">
        <v>28</v>
      </c>
      <c r="I64" s="10">
        <v>0.50900000000000001</v>
      </c>
      <c r="J64" s="8">
        <v>73</v>
      </c>
      <c r="K64" s="8">
        <v>55</v>
      </c>
      <c r="L64" s="10">
        <v>0.56999999999999995</v>
      </c>
      <c r="M64" s="6">
        <f>VLOOKUP(C64,'[1]Odds - March 18'!$A$4:$C$135,3,0)</f>
        <v>28</v>
      </c>
      <c r="N64" s="6">
        <f>VLOOKUP(B64,[1]Sheet3!$I$5:$J$138,2,0)</f>
        <v>2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">
        <f>VLOOKUP(B64,[1]Sheet3!$I$5:$K$138,3,0)</f>
        <v>1</v>
      </c>
      <c r="AA64" s="6">
        <f>VLOOKUP(B64,[1]Sheet3!$I$5:$L$138,4,0)</f>
        <v>-1</v>
      </c>
    </row>
    <row r="65" spans="1:27" x14ac:dyDescent="0.5">
      <c r="A65" s="7">
        <v>61</v>
      </c>
      <c r="B65" s="8" t="s">
        <v>177</v>
      </c>
      <c r="C65" s="8" t="s">
        <v>178</v>
      </c>
      <c r="D65" s="8" t="s">
        <v>108</v>
      </c>
      <c r="E65" s="9">
        <f>VLOOKUP(B65,'[1]Coach Salaries'!$B$3:$F$135,5,0)</f>
        <v>1785000</v>
      </c>
      <c r="F65" s="7">
        <v>1</v>
      </c>
      <c r="G65" s="8">
        <v>9</v>
      </c>
      <c r="H65" s="8">
        <v>5</v>
      </c>
      <c r="I65" s="10">
        <v>0.64300000000000002</v>
      </c>
      <c r="J65" s="8">
        <v>34</v>
      </c>
      <c r="K65" s="8">
        <v>30</v>
      </c>
      <c r="L65" s="10">
        <v>0.53100000000000003</v>
      </c>
      <c r="M65" s="6">
        <f>VLOOKUP(C65,'[1]Odds - March 18'!$A$4:$C$135,3,0)</f>
        <v>28</v>
      </c>
      <c r="N65" s="6">
        <f>VLOOKUP(B65,[1]Sheet3!$I$5:$J$138,2,0)</f>
        <v>2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>
        <f>VLOOKUP(B65,[1]Sheet3!$I$5:$K$138,3,0)</f>
        <v>2</v>
      </c>
      <c r="AA65" s="6">
        <f>VLOOKUP(B65,[1]Sheet3!$I$5:$L$138,4,0)</f>
        <v>0</v>
      </c>
    </row>
    <row r="66" spans="1:27" x14ac:dyDescent="0.5">
      <c r="A66" s="7">
        <v>62</v>
      </c>
      <c r="B66" s="8" t="s">
        <v>179</v>
      </c>
      <c r="C66" s="8" t="s">
        <v>180</v>
      </c>
      <c r="D66" s="8" t="s">
        <v>28</v>
      </c>
      <c r="E66" s="9">
        <f>VLOOKUP(B66,'[1]Coach Salaries'!$B$3:$F$135,5,0)</f>
        <v>9000000</v>
      </c>
      <c r="F66" s="7">
        <v>11</v>
      </c>
      <c r="G66" s="8">
        <v>73</v>
      </c>
      <c r="H66" s="8">
        <v>65</v>
      </c>
      <c r="I66" s="10">
        <v>0.52900000000000003</v>
      </c>
      <c r="J66" s="8">
        <v>73</v>
      </c>
      <c r="K66" s="8">
        <v>65</v>
      </c>
      <c r="L66" s="10">
        <v>0.52900000000000003</v>
      </c>
      <c r="M66" s="6">
        <f>VLOOKUP(C66,'[1]Odds - March 18'!$A$4:$C$135,3,0)</f>
        <v>20</v>
      </c>
      <c r="N66" s="6">
        <f>VLOOKUP(B66,[1]Sheet3!$I$5:$J$138,2,0)</f>
        <v>2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6">
        <f>VLOOKUP(B66,[1]Sheet3!$I$5:$K$138,3,0)</f>
        <v>1</v>
      </c>
      <c r="AA66" s="6">
        <f>VLOOKUP(B66,[1]Sheet3!$I$5:$L$138,4,0)</f>
        <v>-1</v>
      </c>
    </row>
    <row r="67" spans="1:27" x14ac:dyDescent="0.5">
      <c r="A67" s="7">
        <v>63</v>
      </c>
      <c r="B67" s="8" t="s">
        <v>181</v>
      </c>
      <c r="C67" s="8" t="s">
        <v>182</v>
      </c>
      <c r="D67" s="8" t="s">
        <v>82</v>
      </c>
      <c r="E67" s="9">
        <f>VLOOKUP(B67,'[1]Coach Salaries'!$B$3:$F$135,5,0)</f>
        <v>575300</v>
      </c>
      <c r="F67" s="7">
        <v>10</v>
      </c>
      <c r="G67" s="8">
        <v>56</v>
      </c>
      <c r="H67" s="8">
        <v>62</v>
      </c>
      <c r="I67" s="10">
        <v>0.47499999999999998</v>
      </c>
      <c r="J67" s="8">
        <v>56</v>
      </c>
      <c r="K67" s="8">
        <v>62</v>
      </c>
      <c r="L67" s="10">
        <v>0.47499999999999998</v>
      </c>
      <c r="M67" s="6">
        <f>VLOOKUP(C67,'[1]Odds - March 18'!$A$4:$C$135,3,0)</f>
        <v>28</v>
      </c>
      <c r="N67" s="6">
        <f>VLOOKUP(B67,[1]Sheet3!$I$5:$J$138,2,0)</f>
        <v>3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">
        <f>VLOOKUP(B67,[1]Sheet3!$I$5:$K$138,3,0)</f>
        <v>2</v>
      </c>
      <c r="AA67" s="6">
        <f>VLOOKUP(B67,[1]Sheet3!$I$5:$L$138,4,0)</f>
        <v>-1</v>
      </c>
    </row>
    <row r="68" spans="1:27" x14ac:dyDescent="0.5">
      <c r="A68" s="7">
        <v>64</v>
      </c>
      <c r="B68" s="8" t="s">
        <v>183</v>
      </c>
      <c r="C68" s="8" t="s">
        <v>184</v>
      </c>
      <c r="D68" s="8" t="s">
        <v>82</v>
      </c>
      <c r="E68" s="9">
        <f>VLOOKUP(B68,'[1]Coach Salaries'!$B$3:$F$135,5,0)</f>
        <v>590000</v>
      </c>
      <c r="F68" s="7">
        <v>10</v>
      </c>
      <c r="G68" s="8">
        <v>52</v>
      </c>
      <c r="H68" s="8">
        <v>68</v>
      </c>
      <c r="I68" s="10">
        <v>0.433</v>
      </c>
      <c r="J68" s="8">
        <v>52</v>
      </c>
      <c r="K68" s="8">
        <v>68</v>
      </c>
      <c r="L68" s="10">
        <v>0.433</v>
      </c>
      <c r="M68" s="6">
        <f>VLOOKUP(C68,'[1]Odds - March 18'!$A$4:$C$135,3,0)</f>
        <v>28</v>
      </c>
      <c r="N68" s="6">
        <f>VLOOKUP(B68,[1]Sheet3!$I$5:$J$138,2,0)</f>
        <v>2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6">
        <f>VLOOKUP(B68,[1]Sheet3!$I$5:$K$138,3,0)</f>
        <v>2</v>
      </c>
      <c r="AA68" s="6">
        <f>VLOOKUP(B68,[1]Sheet3!$I$5:$L$138,4,0)</f>
        <v>0</v>
      </c>
    </row>
    <row r="69" spans="1:27" x14ac:dyDescent="0.5">
      <c r="A69" s="7">
        <v>65</v>
      </c>
      <c r="B69" s="8" t="s">
        <v>185</v>
      </c>
      <c r="C69" s="8" t="s">
        <v>186</v>
      </c>
      <c r="D69" s="8" t="s">
        <v>82</v>
      </c>
      <c r="E69" s="9">
        <f>VLOOKUP(B69,'[1]Coach Salaries'!$B$3:$F$135,5,0)</f>
        <v>677045</v>
      </c>
      <c r="F69" s="7">
        <v>5</v>
      </c>
      <c r="G69" s="8">
        <v>24</v>
      </c>
      <c r="H69" s="8">
        <v>33</v>
      </c>
      <c r="I69" s="10">
        <v>0.42099999999999999</v>
      </c>
      <c r="J69" s="8">
        <v>24</v>
      </c>
      <c r="K69" s="8">
        <v>33</v>
      </c>
      <c r="L69" s="10">
        <v>0.42099999999999999</v>
      </c>
      <c r="M69" s="6">
        <f>VLOOKUP(C69,'[1]Odds - March 18'!$A$4:$C$135,3,0)</f>
        <v>28</v>
      </c>
      <c r="N69" s="6">
        <f>VLOOKUP(B69,[1]Sheet3!$I$5:$J$138,2,0)</f>
        <v>2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">
        <f>VLOOKUP(B69,[1]Sheet3!$I$5:$K$138,3,0)</f>
        <v>1</v>
      </c>
      <c r="AA69" s="6">
        <f>VLOOKUP(B69,[1]Sheet3!$I$5:$L$138,4,0)</f>
        <v>-1</v>
      </c>
    </row>
    <row r="70" spans="1:27" x14ac:dyDescent="0.5">
      <c r="A70" s="7">
        <v>66</v>
      </c>
      <c r="B70" s="8" t="s">
        <v>187</v>
      </c>
      <c r="C70" s="8" t="s">
        <v>188</v>
      </c>
      <c r="D70" s="8" t="s">
        <v>82</v>
      </c>
      <c r="E70" s="9">
        <f>VLOOKUP(B70,'[1]Coach Salaries'!$B$3:$F$135,5,0)</f>
        <v>560000</v>
      </c>
      <c r="F70" s="7">
        <v>5</v>
      </c>
      <c r="G70" s="8">
        <v>20</v>
      </c>
      <c r="H70" s="8">
        <v>35</v>
      </c>
      <c r="I70" s="10">
        <v>0.36399999999999999</v>
      </c>
      <c r="J70" s="8">
        <v>20</v>
      </c>
      <c r="K70" s="8">
        <v>35</v>
      </c>
      <c r="L70" s="10">
        <v>0.36399999999999999</v>
      </c>
      <c r="M70" s="6">
        <f>VLOOKUP(C70,'[1]Odds - March 18'!$A$4:$C$135,3,0)</f>
        <v>28</v>
      </c>
      <c r="N70" s="6">
        <f>VLOOKUP(B70,[1]Sheet3!$I$5:$J$138,2,0)</f>
        <v>3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6">
        <f>VLOOKUP(B70,[1]Sheet3!$I$5:$K$138,3,0)</f>
        <v>3</v>
      </c>
      <c r="AA70" s="6">
        <f>VLOOKUP(B70,[1]Sheet3!$I$5:$L$138,4,0)</f>
        <v>0</v>
      </c>
    </row>
    <row r="71" spans="1:27" x14ac:dyDescent="0.5">
      <c r="A71" s="7">
        <v>67</v>
      </c>
      <c r="B71" s="8" t="s">
        <v>189</v>
      </c>
      <c r="C71" s="8" t="s">
        <v>190</v>
      </c>
      <c r="D71" s="8" t="s">
        <v>2</v>
      </c>
      <c r="E71" s="9">
        <f>VLOOKUP(B71,'[1]Coach Salaries'!$B$3:$F$135,5,0)</f>
        <v>7300000</v>
      </c>
      <c r="F71" s="7">
        <v>4</v>
      </c>
      <c r="G71" s="8">
        <v>31</v>
      </c>
      <c r="H71" s="8">
        <v>17</v>
      </c>
      <c r="I71" s="10">
        <v>0.64600000000000002</v>
      </c>
      <c r="J71" s="8">
        <v>69</v>
      </c>
      <c r="K71" s="8">
        <v>32</v>
      </c>
      <c r="L71" s="10">
        <v>0.68300000000000005</v>
      </c>
      <c r="M71" s="6">
        <f>VLOOKUP(C71,'[1]Odds - March 18'!$A$4:$C$135,3,0)</f>
        <v>9</v>
      </c>
      <c r="N71" s="6">
        <f>VLOOKUP(B71,[1]Sheet3!$I$5:$J$138,2,0)</f>
        <v>2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6">
        <f>VLOOKUP(B71,[1]Sheet3!$I$5:$K$138,3,0)</f>
        <v>3</v>
      </c>
      <c r="AA71" s="6">
        <f>VLOOKUP(B71,[1]Sheet3!$I$5:$L$138,4,0)</f>
        <v>1</v>
      </c>
    </row>
    <row r="72" spans="1:27" x14ac:dyDescent="0.5">
      <c r="A72" s="7">
        <v>68</v>
      </c>
      <c r="B72" s="8" t="s">
        <v>191</v>
      </c>
      <c r="C72" s="8" t="s">
        <v>25</v>
      </c>
      <c r="D72" s="8" t="s">
        <v>34</v>
      </c>
      <c r="E72" s="9">
        <f>VLOOKUP(B72,'[1]Coach Salaries'!$B$3:$F$135,5,0)</f>
        <v>4750000</v>
      </c>
      <c r="F72" s="7">
        <v>5</v>
      </c>
      <c r="G72" s="8">
        <v>39</v>
      </c>
      <c r="H72" s="8">
        <v>24</v>
      </c>
      <c r="I72" s="10">
        <v>0.61899999999999999</v>
      </c>
      <c r="J72" s="8">
        <v>39</v>
      </c>
      <c r="K72" s="8">
        <v>24</v>
      </c>
      <c r="L72" s="10">
        <v>0.61899999999999999</v>
      </c>
      <c r="M72" s="6">
        <f>VLOOKUP(C72,'[1]Odds - March 18'!$A$4:$C$135,3,0)</f>
        <v>15</v>
      </c>
      <c r="N72" s="6">
        <f>VLOOKUP(B72,[1]Sheet3!$I$5:$J$138,2,0)</f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6">
        <f>VLOOKUP(B72,[1]Sheet3!$I$5:$K$138,3,0)</f>
        <v>2</v>
      </c>
      <c r="AA72" s="6">
        <f>VLOOKUP(B72,[1]Sheet3!$I$5:$L$138,4,0)</f>
        <v>2</v>
      </c>
    </row>
    <row r="73" spans="1:27" x14ac:dyDescent="0.5">
      <c r="A73" s="7">
        <v>69</v>
      </c>
      <c r="B73" s="8" t="s">
        <v>192</v>
      </c>
      <c r="C73" s="8" t="s">
        <v>36</v>
      </c>
      <c r="D73" s="8" t="s">
        <v>2</v>
      </c>
      <c r="E73" s="9">
        <f>VLOOKUP(B73,'[1]Coach Salaries'!$B$3:$F$135,5,0)</f>
        <v>5550000</v>
      </c>
      <c r="F73" s="7">
        <v>1</v>
      </c>
      <c r="G73" s="8">
        <v>10</v>
      </c>
      <c r="H73" s="8">
        <v>4</v>
      </c>
      <c r="I73" s="10">
        <v>0.71399999999999997</v>
      </c>
      <c r="J73" s="8">
        <v>76</v>
      </c>
      <c r="K73" s="8">
        <v>48</v>
      </c>
      <c r="L73" s="10">
        <v>0.61299999999999999</v>
      </c>
      <c r="M73" s="6">
        <f>VLOOKUP(C73,'[1]Odds - March 18'!$A$4:$C$135,3,0)</f>
        <v>17</v>
      </c>
      <c r="N73" s="6">
        <f>VLOOKUP(B73,[1]Sheet3!$I$5:$J$138,2,0)</f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6">
        <f>VLOOKUP(B73,[1]Sheet3!$I$5:$K$138,3,0)</f>
        <v>0</v>
      </c>
      <c r="AA73" s="6">
        <f>VLOOKUP(B73,[1]Sheet3!$I$5:$L$138,4,0)</f>
        <v>0</v>
      </c>
    </row>
    <row r="74" spans="1:27" x14ac:dyDescent="0.5">
      <c r="A74" s="7">
        <v>70</v>
      </c>
      <c r="B74" s="8" t="s">
        <v>193</v>
      </c>
      <c r="C74" s="8" t="s">
        <v>48</v>
      </c>
      <c r="D74" s="8" t="s">
        <v>34</v>
      </c>
      <c r="E74" s="9">
        <f>VLOOKUP(B74,'[1]Coach Salaries'!$B$3:$F$135,5,0)</f>
        <v>2300000</v>
      </c>
      <c r="F74" s="7">
        <v>3</v>
      </c>
      <c r="G74" s="8">
        <v>24</v>
      </c>
      <c r="H74" s="8">
        <v>16</v>
      </c>
      <c r="I74" s="10">
        <v>0.6</v>
      </c>
      <c r="J74" s="8">
        <v>101</v>
      </c>
      <c r="K74" s="8">
        <v>54</v>
      </c>
      <c r="L74" s="10">
        <v>0.65200000000000002</v>
      </c>
      <c r="M74" s="6">
        <f>VLOOKUP(C74,'[1]Odds - March 18'!$A$4:$C$135,3,0)</f>
        <v>22</v>
      </c>
      <c r="N74" s="6">
        <f>VLOOKUP(B74,[1]Sheet3!$I$5:$J$138,2,0)</f>
        <v>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>
        <f>VLOOKUP(B74,[1]Sheet3!$I$5:$K$138,3,0)</f>
        <v>1</v>
      </c>
      <c r="AA74" s="6">
        <f>VLOOKUP(B74,[1]Sheet3!$I$5:$L$138,4,0)</f>
        <v>0</v>
      </c>
    </row>
    <row r="75" spans="1:27" x14ac:dyDescent="0.5">
      <c r="A75" s="7">
        <v>71</v>
      </c>
      <c r="B75" s="8" t="s">
        <v>194</v>
      </c>
      <c r="C75" s="8" t="s">
        <v>195</v>
      </c>
      <c r="D75" s="8" t="s">
        <v>34</v>
      </c>
      <c r="E75" s="9">
        <f>VLOOKUP(B75,'[1]Coach Salaries'!$B$3:$F$135,5,0)</f>
        <v>4000000</v>
      </c>
      <c r="F75" s="7">
        <v>8</v>
      </c>
      <c r="G75" s="8">
        <v>53</v>
      </c>
      <c r="H75" s="8">
        <v>48</v>
      </c>
      <c r="I75" s="10">
        <v>0.52500000000000002</v>
      </c>
      <c r="J75" s="8">
        <v>88</v>
      </c>
      <c r="K75" s="8">
        <v>63</v>
      </c>
      <c r="L75" s="10">
        <v>0.58299999999999996</v>
      </c>
      <c r="M75" s="6">
        <f>VLOOKUP(C75,'[1]Odds - March 18'!$A$4:$C$135,3,0)</f>
        <v>22</v>
      </c>
      <c r="N75" s="6">
        <f>VLOOKUP(B75,[1]Sheet3!$I$5:$J$138,2,0)</f>
        <v>2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6">
        <f>VLOOKUP(B75,[1]Sheet3!$I$5:$K$138,3,0)</f>
        <v>1</v>
      </c>
      <c r="AA75" s="6">
        <f>VLOOKUP(B75,[1]Sheet3!$I$5:$L$138,4,0)</f>
        <v>-1</v>
      </c>
    </row>
    <row r="76" spans="1:27" x14ac:dyDescent="0.5">
      <c r="A76" s="7">
        <v>72</v>
      </c>
      <c r="B76" s="8" t="s">
        <v>196</v>
      </c>
      <c r="C76" s="8" t="s">
        <v>197</v>
      </c>
      <c r="D76" s="8" t="s">
        <v>34</v>
      </c>
      <c r="E76" s="9">
        <f>VLOOKUP(B76,'[1]Coach Salaries'!$B$3:$F$135,5,0)</f>
        <v>4005000</v>
      </c>
      <c r="F76" s="7">
        <v>5</v>
      </c>
      <c r="G76" s="8">
        <v>31</v>
      </c>
      <c r="H76" s="8">
        <v>29</v>
      </c>
      <c r="I76" s="10">
        <v>0.51700000000000002</v>
      </c>
      <c r="J76" s="8">
        <v>66</v>
      </c>
      <c r="K76" s="8">
        <v>45</v>
      </c>
      <c r="L76" s="10">
        <v>0.59499999999999997</v>
      </c>
      <c r="M76" s="6">
        <f>VLOOKUP(C76,'[1]Odds - March 18'!$A$4:$C$135,3,0)</f>
        <v>23</v>
      </c>
      <c r="N76" s="6">
        <f>VLOOKUP(B76,[1]Sheet3!$I$5:$J$138,2,0)</f>
        <v>5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6">
        <f>VLOOKUP(B76,[1]Sheet3!$I$5:$K$138,3,0)</f>
        <v>2</v>
      </c>
      <c r="AA76" s="6">
        <f>VLOOKUP(B76,[1]Sheet3!$I$5:$L$138,4,0)</f>
        <v>-3</v>
      </c>
    </row>
    <row r="77" spans="1:27" x14ac:dyDescent="0.5">
      <c r="A77" s="7">
        <v>73</v>
      </c>
      <c r="B77" s="8" t="s">
        <v>198</v>
      </c>
      <c r="C77" s="8" t="s">
        <v>31</v>
      </c>
      <c r="D77" s="8" t="s">
        <v>34</v>
      </c>
      <c r="E77" s="9">
        <f>VLOOKUP(B77,'[1]Coach Salaries'!$B$3:$F$135,5,0)</f>
        <v>5750000</v>
      </c>
      <c r="F77" s="7">
        <v>3</v>
      </c>
      <c r="G77" s="8">
        <v>17</v>
      </c>
      <c r="H77" s="8">
        <v>21</v>
      </c>
      <c r="I77" s="10">
        <v>0.44700000000000001</v>
      </c>
      <c r="J77" s="8">
        <v>54</v>
      </c>
      <c r="K77" s="8">
        <v>54</v>
      </c>
      <c r="L77" s="10">
        <v>0.5</v>
      </c>
      <c r="M77" s="6">
        <f>VLOOKUP(C77,'[1]Odds - March 18'!$A$4:$C$135,3,0)</f>
        <v>20</v>
      </c>
      <c r="N77" s="6">
        <f>VLOOKUP(B77,[1]Sheet3!$I$5:$J$138,2,0)</f>
        <v>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6">
        <f>VLOOKUP(B77,[1]Sheet3!$I$5:$K$138,3,0)</f>
        <v>1</v>
      </c>
      <c r="AA77" s="6">
        <f>VLOOKUP(B77,[1]Sheet3!$I$5:$L$138,4,0)</f>
        <v>0</v>
      </c>
    </row>
    <row r="78" spans="1:27" x14ac:dyDescent="0.5">
      <c r="A78" s="7">
        <v>74</v>
      </c>
      <c r="B78" s="8" t="s">
        <v>199</v>
      </c>
      <c r="C78" s="8" t="s">
        <v>200</v>
      </c>
      <c r="D78" s="8" t="s">
        <v>28</v>
      </c>
      <c r="E78" s="9">
        <f>VLOOKUP(B78,'[1]Coach Salaries'!$B$3:$F$135,5,0)</f>
        <v>7000000</v>
      </c>
      <c r="F78" s="7">
        <v>0</v>
      </c>
      <c r="G78" s="8">
        <v>0</v>
      </c>
      <c r="H78" s="8">
        <v>0</v>
      </c>
      <c r="I78" s="10" t="s">
        <v>201</v>
      </c>
      <c r="J78" s="8">
        <v>16</v>
      </c>
      <c r="K78" s="8">
        <v>9</v>
      </c>
      <c r="L78" s="10">
        <v>0.64</v>
      </c>
      <c r="M78" s="6">
        <f>VLOOKUP(C78,'[1]Odds - March 18'!$A$4:$C$135,3,0)</f>
        <v>12</v>
      </c>
      <c r="N78" s="6">
        <f>VLOOKUP(B78,[1]Sheet3!$I$5:$J$138,2,0)</f>
        <v>1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6">
        <f>VLOOKUP(B78,[1]Sheet3!$I$5:$K$138,3,0)</f>
        <v>2</v>
      </c>
      <c r="AA78" s="6">
        <f>VLOOKUP(B78,[1]Sheet3!$I$5:$L$138,4,0)</f>
        <v>1</v>
      </c>
    </row>
    <row r="79" spans="1:27" x14ac:dyDescent="0.5">
      <c r="A79" s="7">
        <v>75</v>
      </c>
      <c r="B79" s="8" t="s">
        <v>202</v>
      </c>
      <c r="C79" s="8" t="s">
        <v>203</v>
      </c>
      <c r="D79" s="8" t="s">
        <v>45</v>
      </c>
      <c r="E79" s="9" t="e">
        <f>VLOOKUP(B79,'[1]Coach Salaries'!$B$3:$F$135,5,0)</f>
        <v>#N/A</v>
      </c>
      <c r="F79" s="7">
        <v>0</v>
      </c>
      <c r="G79" s="8">
        <v>0</v>
      </c>
      <c r="H79" s="8">
        <v>0</v>
      </c>
      <c r="I79" s="10" t="s">
        <v>201</v>
      </c>
      <c r="J79" s="8">
        <v>0</v>
      </c>
      <c r="K79" s="8">
        <v>6</v>
      </c>
      <c r="L79" s="10">
        <v>0</v>
      </c>
      <c r="M79" s="6">
        <f>VLOOKUP(C79,'[1]Odds - March 18'!$A$4:$C$135,3,0)</f>
        <v>27</v>
      </c>
      <c r="N79" s="6" t="e">
        <f>VLOOKUP(B79,[1]Sheet3!$I$5:$J$138,2,0)</f>
        <v>#N/A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6" t="e">
        <f>VLOOKUP(B79,[1]Sheet3!$I$5:$K$138,3,0)</f>
        <v>#N/A</v>
      </c>
      <c r="AA79" s="6" t="e">
        <f>VLOOKUP(B79,[1]Sheet3!$I$5:$L$138,4,0)</f>
        <v>#N/A</v>
      </c>
    </row>
    <row r="80" spans="1:27" x14ac:dyDescent="0.5">
      <c r="A80" s="7">
        <v>76</v>
      </c>
      <c r="B80" s="8" t="s">
        <v>204</v>
      </c>
      <c r="C80" s="8" t="s">
        <v>99</v>
      </c>
      <c r="D80" s="8" t="s">
        <v>2</v>
      </c>
      <c r="E80" s="9">
        <f>VLOOKUP(B80,'[1]Coach Salaries'!$B$3:$F$135,5,0)</f>
        <v>0</v>
      </c>
      <c r="F80" s="7">
        <v>1</v>
      </c>
      <c r="G80" s="8">
        <v>3</v>
      </c>
      <c r="H80" s="8">
        <v>9</v>
      </c>
      <c r="I80" s="10">
        <v>0.25</v>
      </c>
      <c r="J80" s="8">
        <v>3</v>
      </c>
      <c r="K80" s="8">
        <v>9</v>
      </c>
      <c r="L80" s="10">
        <v>0.25</v>
      </c>
      <c r="M80" s="6">
        <f>VLOOKUP(C80,'[1]Odds - March 18'!$A$4:$C$135,3,0)</f>
        <v>28</v>
      </c>
      <c r="N80" s="6">
        <f>VLOOKUP(B80,[1]Sheet3!$I$5:$J$138,2,0)</f>
        <v>2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6">
        <f>VLOOKUP(B80,[1]Sheet3!$I$5:$K$138,3,0)</f>
        <v>2</v>
      </c>
      <c r="AA80" s="6">
        <f>VLOOKUP(B80,[1]Sheet3!$I$5:$L$138,4,0)</f>
        <v>0</v>
      </c>
    </row>
    <row r="81" spans="1:27" x14ac:dyDescent="0.5">
      <c r="A81" s="7">
        <v>77</v>
      </c>
      <c r="B81" s="8" t="s">
        <v>205</v>
      </c>
      <c r="C81" s="8" t="s">
        <v>206</v>
      </c>
      <c r="D81" s="8" t="s">
        <v>92</v>
      </c>
      <c r="E81" s="9" t="e">
        <f>VLOOKUP(B81,'[1]Coach Salaries'!$B$3:$F$135,5,0)</f>
        <v>#N/A</v>
      </c>
      <c r="F81" s="7">
        <v>0</v>
      </c>
      <c r="G81" s="8">
        <v>0</v>
      </c>
      <c r="H81" s="8">
        <v>0</v>
      </c>
      <c r="I81" s="10" t="s">
        <v>201</v>
      </c>
      <c r="J81" s="8">
        <v>1</v>
      </c>
      <c r="K81" s="8">
        <v>3</v>
      </c>
      <c r="L81" s="10">
        <v>0.25</v>
      </c>
      <c r="M81" s="6">
        <f>VLOOKUP(C81,'[1]Odds - March 18'!$A$4:$C$135,3,0)</f>
        <v>28</v>
      </c>
      <c r="N81" s="6" t="e">
        <f>VLOOKUP(B81,[1]Sheet3!$I$5:$J$138,2,0)</f>
        <v>#N/A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6" t="e">
        <f>VLOOKUP(B81,[1]Sheet3!$I$5:$K$138,3,0)</f>
        <v>#N/A</v>
      </c>
      <c r="AA81" s="6" t="e">
        <f>VLOOKUP(B81,[1]Sheet3!$I$5:$L$138,4,0)</f>
        <v>#N/A</v>
      </c>
    </row>
    <row r="82" spans="1:27" x14ac:dyDescent="0.5">
      <c r="A82" s="7">
        <v>78</v>
      </c>
      <c r="B82" s="8" t="s">
        <v>207</v>
      </c>
      <c r="C82" s="8" t="s">
        <v>208</v>
      </c>
      <c r="D82" s="8" t="s">
        <v>108</v>
      </c>
      <c r="E82" s="9">
        <f>VLOOKUP(B82,'[1]Coach Salaries'!$B$3:$F$135,5,0)</f>
        <v>600006</v>
      </c>
      <c r="F82" s="7">
        <v>2</v>
      </c>
      <c r="G82" s="8">
        <v>8</v>
      </c>
      <c r="H82" s="8">
        <v>18</v>
      </c>
      <c r="I82" s="10">
        <v>0.308</v>
      </c>
      <c r="J82" s="8">
        <v>8</v>
      </c>
      <c r="K82" s="8">
        <v>18</v>
      </c>
      <c r="L82" s="10">
        <v>0.308</v>
      </c>
      <c r="M82" s="6">
        <f>VLOOKUP(C82,'[1]Odds - March 18'!$A$4:$C$135,3,0)</f>
        <v>28</v>
      </c>
      <c r="N82" s="6">
        <f>VLOOKUP(B82,[1]Sheet3!$I$5:$J$138,2,0)</f>
        <v>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6">
        <f>VLOOKUP(B82,[1]Sheet3!$I$5:$K$138,3,0)</f>
        <v>1</v>
      </c>
      <c r="AA82" s="6">
        <f>VLOOKUP(B82,[1]Sheet3!$I$5:$L$138,4,0)</f>
        <v>-1</v>
      </c>
    </row>
    <row r="83" spans="1:27" x14ac:dyDescent="0.5">
      <c r="A83" s="7">
        <v>79</v>
      </c>
      <c r="B83" s="8" t="s">
        <v>209</v>
      </c>
      <c r="C83" s="8" t="s">
        <v>210</v>
      </c>
      <c r="D83" s="8" t="s">
        <v>92</v>
      </c>
      <c r="E83" s="9" t="e">
        <f>VLOOKUP(B83,'[1]Coach Salaries'!$B$3:$F$135,5,0)</f>
        <v>#N/A</v>
      </c>
      <c r="F83" s="7">
        <v>0</v>
      </c>
      <c r="G83" s="8">
        <v>0</v>
      </c>
      <c r="H83" s="8">
        <v>0</v>
      </c>
      <c r="I83" s="10" t="s">
        <v>201</v>
      </c>
      <c r="J83" s="8">
        <v>27</v>
      </c>
      <c r="K83" s="8">
        <v>55</v>
      </c>
      <c r="L83" s="10">
        <v>0.32900000000000001</v>
      </c>
      <c r="M83" s="6">
        <f>VLOOKUP(C83,'[1]Odds - March 18'!$A$4:$C$135,3,0)</f>
        <v>28</v>
      </c>
      <c r="N83" s="6" t="e">
        <f>VLOOKUP(B83,[1]Sheet3!$I$5:$J$138,2,0)</f>
        <v>#N/A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6" t="e">
        <f>VLOOKUP(B83,[1]Sheet3!$I$5:$K$138,3,0)</f>
        <v>#N/A</v>
      </c>
      <c r="AA83" s="6" t="e">
        <f>VLOOKUP(B83,[1]Sheet3!$I$5:$L$138,4,0)</f>
        <v>#N/A</v>
      </c>
    </row>
    <row r="84" spans="1:27" x14ac:dyDescent="0.5">
      <c r="A84" s="7">
        <v>80</v>
      </c>
      <c r="B84" s="8" t="s">
        <v>211</v>
      </c>
      <c r="C84" s="8" t="s">
        <v>212</v>
      </c>
      <c r="D84" s="8" t="s">
        <v>92</v>
      </c>
      <c r="E84" s="9" t="e">
        <f>VLOOKUP(B84,'[1]Coach Salaries'!$B$3:$F$135,5,0)</f>
        <v>#N/A</v>
      </c>
      <c r="F84" s="7">
        <v>0</v>
      </c>
      <c r="G84" s="8">
        <v>0</v>
      </c>
      <c r="H84" s="8">
        <v>0</v>
      </c>
      <c r="I84" s="10" t="s">
        <v>201</v>
      </c>
      <c r="J84" s="8">
        <v>20</v>
      </c>
      <c r="K84" s="8">
        <v>40</v>
      </c>
      <c r="L84" s="10">
        <v>0.33300000000000002</v>
      </c>
      <c r="M84" s="6">
        <f>VLOOKUP(C84,'[1]Odds - March 18'!$A$4:$C$135,3,0)</f>
        <v>28</v>
      </c>
      <c r="N84" s="6" t="e">
        <f>VLOOKUP(B84,[1]Sheet3!$I$5:$J$138,2,0)</f>
        <v>#N/A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6" t="e">
        <f>VLOOKUP(B84,[1]Sheet3!$I$5:$K$138,3,0)</f>
        <v>#N/A</v>
      </c>
      <c r="AA84" s="6" t="e">
        <f>VLOOKUP(B84,[1]Sheet3!$I$5:$L$138,4,0)</f>
        <v>#N/A</v>
      </c>
    </row>
    <row r="85" spans="1:27" x14ac:dyDescent="0.5">
      <c r="A85" s="7">
        <v>81</v>
      </c>
      <c r="B85" s="8" t="s">
        <v>213</v>
      </c>
      <c r="C85" s="8" t="s">
        <v>214</v>
      </c>
      <c r="D85" s="8" t="s">
        <v>102</v>
      </c>
      <c r="E85" s="9">
        <f>VLOOKUP(B85,'[1]Coach Salaries'!$B$3:$F$135,5,0)</f>
        <v>1300000</v>
      </c>
      <c r="F85" s="7">
        <v>1</v>
      </c>
      <c r="G85" s="8">
        <v>4</v>
      </c>
      <c r="H85" s="8">
        <v>8</v>
      </c>
      <c r="I85" s="10">
        <v>0.33300000000000002</v>
      </c>
      <c r="J85" s="8">
        <v>4</v>
      </c>
      <c r="K85" s="8">
        <v>8</v>
      </c>
      <c r="L85" s="10">
        <v>0.33300000000000002</v>
      </c>
      <c r="M85" s="6">
        <f>VLOOKUP(C85,'[1]Odds - March 18'!$A$4:$C$135,3,0)</f>
        <v>28</v>
      </c>
      <c r="N85" s="6">
        <f>VLOOKUP(B85,[1]Sheet3!$I$5:$J$138,2,0)</f>
        <v>2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6">
        <f>VLOOKUP(B85,[1]Sheet3!$I$5:$K$138,3,0)</f>
        <v>2</v>
      </c>
      <c r="AA85" s="6">
        <f>VLOOKUP(B85,[1]Sheet3!$I$5:$L$138,4,0)</f>
        <v>0</v>
      </c>
    </row>
    <row r="86" spans="1:27" x14ac:dyDescent="0.5">
      <c r="A86" s="7">
        <v>82</v>
      </c>
      <c r="B86" s="8" t="s">
        <v>215</v>
      </c>
      <c r="C86" s="8" t="s">
        <v>216</v>
      </c>
      <c r="D86" s="8" t="s">
        <v>82</v>
      </c>
      <c r="E86" s="9">
        <f>VLOOKUP(B86,'[1]Coach Salaries'!$B$3:$F$135,5,0)</f>
        <v>850000</v>
      </c>
      <c r="F86" s="7">
        <v>1</v>
      </c>
      <c r="G86" s="8">
        <v>4</v>
      </c>
      <c r="H86" s="8">
        <v>8</v>
      </c>
      <c r="I86" s="10">
        <v>0.33300000000000002</v>
      </c>
      <c r="J86" s="8">
        <v>4</v>
      </c>
      <c r="K86" s="8">
        <v>8</v>
      </c>
      <c r="L86" s="10">
        <v>0.33300000000000002</v>
      </c>
      <c r="M86" s="6">
        <f>VLOOKUP(C86,'[1]Odds - March 18'!$A$4:$C$135,3,0)</f>
        <v>28</v>
      </c>
      <c r="N86" s="6">
        <f>VLOOKUP(B86,[1]Sheet3!$I$5:$J$138,2,0)</f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6">
        <f>VLOOKUP(B86,[1]Sheet3!$I$5:$K$138,3,0)</f>
        <v>1</v>
      </c>
      <c r="AA86" s="6">
        <f>VLOOKUP(B86,[1]Sheet3!$I$5:$L$138,4,0)</f>
        <v>0</v>
      </c>
    </row>
    <row r="87" spans="1:27" x14ac:dyDescent="0.5">
      <c r="A87" s="7">
        <v>83</v>
      </c>
      <c r="B87" s="8" t="s">
        <v>217</v>
      </c>
      <c r="C87" s="8" t="s">
        <v>37</v>
      </c>
      <c r="D87" s="8" t="s">
        <v>34</v>
      </c>
      <c r="E87" s="9">
        <f>VLOOKUP(B87,'[1]Coach Salaries'!$B$3:$F$135,5,0)</f>
        <v>2200000</v>
      </c>
      <c r="F87" s="7">
        <v>0</v>
      </c>
      <c r="G87" s="8">
        <v>0</v>
      </c>
      <c r="H87" s="8">
        <v>0</v>
      </c>
      <c r="I87" s="10" t="s">
        <v>201</v>
      </c>
      <c r="J87" s="8">
        <v>34</v>
      </c>
      <c r="K87" s="8">
        <v>48</v>
      </c>
      <c r="L87" s="10">
        <v>0.41499999999999998</v>
      </c>
      <c r="M87" s="6">
        <f>VLOOKUP(C87,'[1]Odds - March 18'!$A$4:$C$135,3,0)</f>
        <v>19</v>
      </c>
      <c r="N87" s="6">
        <f>VLOOKUP(B87,[1]Sheet3!$I$5:$J$138,2,0)</f>
        <v>1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6">
        <f>VLOOKUP(B87,[1]Sheet3!$I$5:$K$138,3,0)</f>
        <v>2</v>
      </c>
      <c r="AA87" s="6">
        <f>VLOOKUP(B87,[1]Sheet3!$I$5:$L$138,4,0)</f>
        <v>1</v>
      </c>
    </row>
    <row r="88" spans="1:27" x14ac:dyDescent="0.5">
      <c r="A88" s="7">
        <v>84</v>
      </c>
      <c r="B88" s="8" t="s">
        <v>218</v>
      </c>
      <c r="C88" s="8" t="s">
        <v>51</v>
      </c>
      <c r="D88" s="8" t="s">
        <v>1</v>
      </c>
      <c r="E88" s="9">
        <f>VLOOKUP(B88,'[1]Coach Salaries'!$B$3:$F$135,5,0)</f>
        <v>7700000</v>
      </c>
      <c r="F88" s="7">
        <v>0</v>
      </c>
      <c r="G88" s="8">
        <v>0</v>
      </c>
      <c r="H88" s="8">
        <v>0</v>
      </c>
      <c r="I88" s="10" t="s">
        <v>201</v>
      </c>
      <c r="J88" s="8">
        <v>17</v>
      </c>
      <c r="K88" s="8">
        <v>22</v>
      </c>
      <c r="L88" s="10">
        <v>0.436</v>
      </c>
      <c r="M88" s="6">
        <f>VLOOKUP(C88,'[1]Odds - March 18'!$A$4:$C$135,3,0)</f>
        <v>18</v>
      </c>
      <c r="N88" s="6">
        <f>VLOOKUP(B88,[1]Sheet3!$I$5:$J$138,2,0)</f>
        <v>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6">
        <f>VLOOKUP(B88,[1]Sheet3!$I$5:$K$138,3,0)</f>
        <v>3</v>
      </c>
      <c r="AA88" s="6">
        <f>VLOOKUP(B88,[1]Sheet3!$I$5:$L$138,4,0)</f>
        <v>1</v>
      </c>
    </row>
    <row r="89" spans="1:27" x14ac:dyDescent="0.5">
      <c r="A89" s="7">
        <v>85</v>
      </c>
      <c r="B89" s="8" t="s">
        <v>219</v>
      </c>
      <c r="C89" s="8" t="s">
        <v>220</v>
      </c>
      <c r="D89" s="8" t="s">
        <v>108</v>
      </c>
      <c r="E89" s="9" t="e">
        <f>VLOOKUP(B89,'[1]Coach Salaries'!$B$3:$F$135,5,0)</f>
        <v>#N/A</v>
      </c>
      <c r="F89" s="7">
        <v>0</v>
      </c>
      <c r="G89" s="8">
        <v>0</v>
      </c>
      <c r="H89" s="8">
        <v>0</v>
      </c>
      <c r="I89" s="10" t="s">
        <v>201</v>
      </c>
      <c r="J89" s="8">
        <v>24</v>
      </c>
      <c r="K89" s="8">
        <v>31</v>
      </c>
      <c r="L89" s="10">
        <v>0.436</v>
      </c>
      <c r="M89" s="6">
        <f>VLOOKUP(C89,'[1]Odds - March 18'!$A$4:$C$135,3,0)</f>
        <v>28</v>
      </c>
      <c r="N89" s="6" t="e">
        <f>VLOOKUP(B89,[1]Sheet3!$I$5:$J$138,2,0)</f>
        <v>#N/A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" t="e">
        <f>VLOOKUP(B89,[1]Sheet3!$I$5:$K$138,3,0)</f>
        <v>#N/A</v>
      </c>
      <c r="AA89" s="6" t="e">
        <f>VLOOKUP(B89,[1]Sheet3!$I$5:$L$138,4,0)</f>
        <v>#N/A</v>
      </c>
    </row>
    <row r="90" spans="1:27" x14ac:dyDescent="0.5">
      <c r="A90" s="7">
        <v>86</v>
      </c>
      <c r="B90" s="8" t="s">
        <v>221</v>
      </c>
      <c r="C90" s="8" t="s">
        <v>222</v>
      </c>
      <c r="D90" s="8" t="s">
        <v>45</v>
      </c>
      <c r="E90" s="9">
        <f>VLOOKUP(B90,'[1]Coach Salaries'!$B$3:$F$135,5,0)</f>
        <v>755000</v>
      </c>
      <c r="F90" s="7">
        <v>2</v>
      </c>
      <c r="G90" s="8">
        <v>13</v>
      </c>
      <c r="H90" s="8">
        <v>14</v>
      </c>
      <c r="I90" s="10">
        <v>0.48099999999999998</v>
      </c>
      <c r="J90" s="8">
        <v>13</v>
      </c>
      <c r="K90" s="8">
        <v>14</v>
      </c>
      <c r="L90" s="10">
        <v>0.48099999999999998</v>
      </c>
      <c r="M90" s="6">
        <f>VLOOKUP(C90,'[1]Odds - March 18'!$A$4:$C$135,3,0)</f>
        <v>28</v>
      </c>
      <c r="N90" s="6">
        <f>VLOOKUP(B90,[1]Sheet3!$I$5:$J$138,2,0)</f>
        <v>2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6">
        <f>VLOOKUP(B90,[1]Sheet3!$I$5:$K$138,3,0)</f>
        <v>2</v>
      </c>
      <c r="AA90" s="6">
        <f>VLOOKUP(B90,[1]Sheet3!$I$5:$L$138,4,0)</f>
        <v>0</v>
      </c>
    </row>
    <row r="91" spans="1:27" x14ac:dyDescent="0.5">
      <c r="A91" s="7">
        <v>87</v>
      </c>
      <c r="B91" s="8" t="s">
        <v>223</v>
      </c>
      <c r="C91" s="8" t="s">
        <v>224</v>
      </c>
      <c r="D91" s="8" t="s">
        <v>1</v>
      </c>
      <c r="E91" s="9">
        <f>VLOOKUP(B91,'[1]Coach Salaries'!$B$3:$F$135,5,0)</f>
        <v>4850000</v>
      </c>
      <c r="F91" s="7">
        <v>0</v>
      </c>
      <c r="G91" s="8">
        <v>0</v>
      </c>
      <c r="H91" s="8">
        <v>0</v>
      </c>
      <c r="I91" s="10" t="s">
        <v>201</v>
      </c>
      <c r="J91" s="8">
        <v>34</v>
      </c>
      <c r="K91" s="8">
        <v>35</v>
      </c>
      <c r="L91" s="10">
        <v>0.49299999999999999</v>
      </c>
      <c r="M91" s="6">
        <f>VLOOKUP(C91,'[1]Odds - March 18'!$A$4:$C$135,3,0)</f>
        <v>25</v>
      </c>
      <c r="N91" s="6">
        <f>VLOOKUP(B91,[1]Sheet3!$I$5:$J$138,2,0)</f>
        <v>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6">
        <f>VLOOKUP(B91,[1]Sheet3!$I$5:$K$138,3,0)</f>
        <v>1</v>
      </c>
      <c r="AA91" s="6">
        <f>VLOOKUP(B91,[1]Sheet3!$I$5:$L$138,4,0)</f>
        <v>-1</v>
      </c>
    </row>
    <row r="92" spans="1:27" x14ac:dyDescent="0.5">
      <c r="A92" s="7">
        <v>88</v>
      </c>
      <c r="B92" s="8" t="s">
        <v>225</v>
      </c>
      <c r="C92" s="8" t="s">
        <v>226</v>
      </c>
      <c r="D92" s="8" t="s">
        <v>108</v>
      </c>
      <c r="E92" s="9">
        <f>VLOOKUP(B92,'[1]Coach Salaries'!$B$3:$F$135,5,0)</f>
        <v>1700000</v>
      </c>
      <c r="F92" s="7">
        <v>2</v>
      </c>
      <c r="G92" s="8">
        <v>8</v>
      </c>
      <c r="H92" s="8">
        <v>16</v>
      </c>
      <c r="I92" s="10">
        <v>0.33300000000000002</v>
      </c>
      <c r="J92" s="8">
        <v>41</v>
      </c>
      <c r="K92" s="8">
        <v>42</v>
      </c>
      <c r="L92" s="10">
        <v>0.49399999999999999</v>
      </c>
      <c r="M92" s="6">
        <f>VLOOKUP(C92,'[1]Odds - March 18'!$A$4:$C$135,3,0)</f>
        <v>28</v>
      </c>
      <c r="N92" s="6">
        <f>VLOOKUP(B92,[1]Sheet3!$I$5:$J$138,2,0)</f>
        <v>2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">
        <f>VLOOKUP(B92,[1]Sheet3!$I$5:$K$138,3,0)</f>
        <v>1</v>
      </c>
      <c r="AA92" s="6">
        <f>VLOOKUP(B92,[1]Sheet3!$I$5:$L$138,4,0)</f>
        <v>-1</v>
      </c>
    </row>
    <row r="93" spans="1:27" x14ac:dyDescent="0.5">
      <c r="A93" s="7">
        <v>89</v>
      </c>
      <c r="B93" s="8" t="s">
        <v>227</v>
      </c>
      <c r="C93" s="8" t="s">
        <v>228</v>
      </c>
      <c r="D93" s="8" t="s">
        <v>82</v>
      </c>
      <c r="E93" s="9" t="e">
        <f>VLOOKUP(B93,'[1]Coach Salaries'!$B$3:$F$135,5,0)</f>
        <v>#N/A</v>
      </c>
      <c r="F93" s="7">
        <v>0</v>
      </c>
      <c r="G93" s="8">
        <v>0</v>
      </c>
      <c r="H93" s="8">
        <v>0</v>
      </c>
      <c r="I93" s="10" t="s">
        <v>201</v>
      </c>
      <c r="J93" s="8">
        <v>33</v>
      </c>
      <c r="K93" s="8">
        <v>29</v>
      </c>
      <c r="L93" s="10">
        <v>0.53200000000000003</v>
      </c>
      <c r="M93" s="6">
        <f>VLOOKUP(C93,'[1]Odds - March 18'!$A$4:$C$135,3,0)</f>
        <v>28</v>
      </c>
      <c r="N93" s="6" t="e">
        <f>VLOOKUP(B93,[1]Sheet3!$I$5:$J$138,2,0)</f>
        <v>#N/A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6" t="e">
        <f>VLOOKUP(B93,[1]Sheet3!$I$5:$K$138,3,0)</f>
        <v>#N/A</v>
      </c>
      <c r="AA93" s="6" t="e">
        <f>VLOOKUP(B93,[1]Sheet3!$I$5:$L$138,4,0)</f>
        <v>#N/A</v>
      </c>
    </row>
    <row r="94" spans="1:27" x14ac:dyDescent="0.5">
      <c r="A94" s="7">
        <v>90</v>
      </c>
      <c r="B94" s="8" t="s">
        <v>229</v>
      </c>
      <c r="C94" s="8" t="s">
        <v>230</v>
      </c>
      <c r="D94" s="8" t="s">
        <v>102</v>
      </c>
      <c r="E94" s="9">
        <f>VLOOKUP(B94,'[1]Coach Salaries'!$B$3:$F$135,5,0)</f>
        <v>2500000</v>
      </c>
      <c r="F94" s="7">
        <v>1</v>
      </c>
      <c r="G94" s="8">
        <v>7</v>
      </c>
      <c r="H94" s="8">
        <v>6</v>
      </c>
      <c r="I94" s="10">
        <v>0.53800000000000003</v>
      </c>
      <c r="J94" s="8">
        <v>7</v>
      </c>
      <c r="K94" s="8">
        <v>6</v>
      </c>
      <c r="L94" s="10">
        <v>0.53800000000000003</v>
      </c>
      <c r="M94" s="6">
        <f>VLOOKUP(C94,'[1]Odds - March 18'!$A$4:$C$135,3,0)</f>
        <v>28</v>
      </c>
      <c r="N94" s="6">
        <f>VLOOKUP(B94,[1]Sheet3!$I$5:$J$138,2,0)</f>
        <v>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">
        <f>VLOOKUP(B94,[1]Sheet3!$I$5:$K$138,3,0)</f>
        <v>1</v>
      </c>
      <c r="AA94" s="6">
        <f>VLOOKUP(B94,[1]Sheet3!$I$5:$L$138,4,0)</f>
        <v>0</v>
      </c>
    </row>
    <row r="95" spans="1:27" x14ac:dyDescent="0.5">
      <c r="A95" s="7">
        <v>91</v>
      </c>
      <c r="B95" s="8" t="s">
        <v>231</v>
      </c>
      <c r="C95" s="8" t="s">
        <v>232</v>
      </c>
      <c r="D95" s="8" t="s">
        <v>45</v>
      </c>
      <c r="E95" s="9" t="e">
        <f>VLOOKUP(B95,'[1]Coach Salaries'!$B$3:$F$135,5,0)</f>
        <v>#N/A</v>
      </c>
      <c r="F95" s="7">
        <v>0</v>
      </c>
      <c r="G95" s="8">
        <v>0</v>
      </c>
      <c r="H95" s="8">
        <v>0</v>
      </c>
      <c r="I95" s="10" t="s">
        <v>201</v>
      </c>
      <c r="J95" s="8">
        <v>7</v>
      </c>
      <c r="K95" s="8">
        <v>6</v>
      </c>
      <c r="L95" s="10">
        <v>0.53800000000000003</v>
      </c>
      <c r="M95" s="6" t="e">
        <f>VLOOKUP(C95,'[1]Odds - March 18'!$A$4:$C$135,3,0)</f>
        <v>#N/A</v>
      </c>
      <c r="N95" s="6" t="e">
        <f>VLOOKUP(B95,[1]Sheet3!$I$5:$J$138,2,0)</f>
        <v>#N/A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6" t="e">
        <f>VLOOKUP(B95,[1]Sheet3!$I$5:$K$138,3,0)</f>
        <v>#N/A</v>
      </c>
      <c r="AA95" s="6" t="e">
        <f>VLOOKUP(B95,[1]Sheet3!$I$5:$L$138,4,0)</f>
        <v>#N/A</v>
      </c>
    </row>
    <row r="96" spans="1:27" x14ac:dyDescent="0.5">
      <c r="A96" s="7">
        <v>92</v>
      </c>
      <c r="B96" s="8" t="s">
        <v>233</v>
      </c>
      <c r="C96" s="8" t="s">
        <v>95</v>
      </c>
      <c r="D96" s="8" t="s">
        <v>34</v>
      </c>
      <c r="E96" s="9">
        <f>VLOOKUP(B96,'[1]Coach Salaries'!$B$3:$F$135,5,0)</f>
        <v>2842000</v>
      </c>
      <c r="F96" s="7">
        <v>0</v>
      </c>
      <c r="G96" s="8">
        <v>0</v>
      </c>
      <c r="H96" s="8">
        <v>0</v>
      </c>
      <c r="I96" s="10" t="s">
        <v>201</v>
      </c>
      <c r="J96" s="8">
        <v>71</v>
      </c>
      <c r="K96" s="8">
        <v>54</v>
      </c>
      <c r="L96" s="10">
        <v>0.56799999999999995</v>
      </c>
      <c r="M96" s="6">
        <f>VLOOKUP(C96,'[1]Odds - March 18'!$A$4:$C$135,3,0)</f>
        <v>28</v>
      </c>
      <c r="N96" s="6">
        <f>VLOOKUP(B96,[1]Sheet3!$I$5:$J$138,2,0)</f>
        <v>1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6">
        <f>VLOOKUP(B96,[1]Sheet3!$I$5:$K$138,3,0)</f>
        <v>3</v>
      </c>
      <c r="AA96" s="6">
        <f>VLOOKUP(B96,[1]Sheet3!$I$5:$L$138,4,0)</f>
        <v>2</v>
      </c>
    </row>
    <row r="97" spans="1:27" x14ac:dyDescent="0.5">
      <c r="A97" s="7">
        <v>93</v>
      </c>
      <c r="B97" s="8" t="s">
        <v>234</v>
      </c>
      <c r="C97" s="8" t="s">
        <v>235</v>
      </c>
      <c r="D97" s="8" t="s">
        <v>108</v>
      </c>
      <c r="E97" s="9">
        <f>VLOOKUP(B97,'[1]Coach Salaries'!$B$3:$F$135,5,0)</f>
        <v>2300000</v>
      </c>
      <c r="F97" s="7">
        <v>0</v>
      </c>
      <c r="G97" s="8">
        <v>0</v>
      </c>
      <c r="H97" s="8">
        <v>0</v>
      </c>
      <c r="I97" s="10" t="s">
        <v>201</v>
      </c>
      <c r="J97" s="8">
        <v>109</v>
      </c>
      <c r="K97" s="8">
        <v>83</v>
      </c>
      <c r="L97" s="10">
        <v>0.56799999999999995</v>
      </c>
      <c r="M97" s="6">
        <f>VLOOKUP(C97,'[1]Odds - March 18'!$A$4:$C$135,3,0)</f>
        <v>28</v>
      </c>
      <c r="N97" s="6" t="e">
        <f>VLOOKUP(B97,[1]Sheet3!$I$5:$J$138,2,0)</f>
        <v>#N/A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6" t="e">
        <f>VLOOKUP(B97,[1]Sheet3!$I$5:$K$138,3,0)</f>
        <v>#N/A</v>
      </c>
      <c r="AA97" s="6" t="e">
        <f>VLOOKUP(B97,[1]Sheet3!$I$5:$L$138,4,0)</f>
        <v>#N/A</v>
      </c>
    </row>
    <row r="98" spans="1:27" x14ac:dyDescent="0.5">
      <c r="A98" s="7">
        <v>94</v>
      </c>
      <c r="B98" s="8" t="s">
        <v>236</v>
      </c>
      <c r="C98" s="8" t="s">
        <v>237</v>
      </c>
      <c r="D98" s="8" t="s">
        <v>45</v>
      </c>
      <c r="E98" s="9" t="e">
        <f>VLOOKUP(B98,'[1]Coach Salaries'!$B$3:$F$135,5,0)</f>
        <v>#N/A</v>
      </c>
      <c r="F98" s="7">
        <v>0</v>
      </c>
      <c r="G98" s="8">
        <v>0</v>
      </c>
      <c r="H98" s="8">
        <v>0</v>
      </c>
      <c r="I98" s="10" t="s">
        <v>201</v>
      </c>
      <c r="J98" s="8">
        <v>15</v>
      </c>
      <c r="K98" s="8">
        <v>11</v>
      </c>
      <c r="L98" s="10">
        <v>0.57699999999999996</v>
      </c>
      <c r="M98" s="6">
        <f>VLOOKUP(C98,'[1]Odds - March 18'!$A$4:$C$135,3,0)</f>
        <v>28</v>
      </c>
      <c r="N98" s="6" t="e">
        <f>VLOOKUP(B98,[1]Sheet3!$I$5:$J$138,2,0)</f>
        <v>#N/A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" t="e">
        <f>VLOOKUP(B98,[1]Sheet3!$I$5:$K$138,3,0)</f>
        <v>#N/A</v>
      </c>
      <c r="AA98" s="6" t="e">
        <f>VLOOKUP(B98,[1]Sheet3!$I$5:$L$138,4,0)</f>
        <v>#N/A</v>
      </c>
    </row>
    <row r="99" spans="1:27" x14ac:dyDescent="0.5">
      <c r="A99" s="7">
        <v>95</v>
      </c>
      <c r="B99" s="8" t="s">
        <v>238</v>
      </c>
      <c r="C99" s="8" t="s">
        <v>76</v>
      </c>
      <c r="D99" s="8" t="s">
        <v>2</v>
      </c>
      <c r="E99" s="9" t="e">
        <f>VLOOKUP(B99,'[1]Coach Salaries'!$B$3:$F$135,5,0)</f>
        <v>#N/A</v>
      </c>
      <c r="F99" s="7">
        <v>0</v>
      </c>
      <c r="G99" s="8">
        <v>0</v>
      </c>
      <c r="H99" s="8">
        <v>0</v>
      </c>
      <c r="I99" s="10" t="s">
        <v>201</v>
      </c>
      <c r="J99" s="8">
        <v>21</v>
      </c>
      <c r="K99" s="8">
        <v>15</v>
      </c>
      <c r="L99" s="10">
        <v>0.58299999999999996</v>
      </c>
      <c r="M99" s="6">
        <f>VLOOKUP(C99,'[1]Odds - March 18'!$A$4:$C$135,3,0)</f>
        <v>28</v>
      </c>
      <c r="N99" s="6" t="e">
        <f>VLOOKUP(B99,[1]Sheet3!$I$5:$J$138,2,0)</f>
        <v>#N/A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6" t="e">
        <f>VLOOKUP(B99,[1]Sheet3!$I$5:$K$138,3,0)</f>
        <v>#N/A</v>
      </c>
      <c r="AA99" s="6" t="e">
        <f>VLOOKUP(B99,[1]Sheet3!$I$5:$L$138,4,0)</f>
        <v>#N/A</v>
      </c>
    </row>
    <row r="100" spans="1:27" x14ac:dyDescent="0.5">
      <c r="A100" s="7">
        <v>96</v>
      </c>
      <c r="B100" s="8" t="s">
        <v>239</v>
      </c>
      <c r="C100" s="8" t="s">
        <v>240</v>
      </c>
      <c r="D100" s="8" t="s">
        <v>92</v>
      </c>
      <c r="E100" s="9">
        <f>VLOOKUP(B100,'[1]Coach Salaries'!$B$3:$F$135,5,0)</f>
        <v>1000000</v>
      </c>
      <c r="F100" s="7">
        <v>2</v>
      </c>
      <c r="G100" s="8">
        <v>18</v>
      </c>
      <c r="H100" s="8">
        <v>6</v>
      </c>
      <c r="I100" s="10">
        <v>0.75</v>
      </c>
      <c r="J100" s="8">
        <v>127</v>
      </c>
      <c r="K100" s="8">
        <v>87</v>
      </c>
      <c r="L100" s="10">
        <v>0.59299999999999997</v>
      </c>
      <c r="M100" s="6">
        <f>VLOOKUP(C100,'[1]Odds - March 18'!$A$4:$C$135,3,0)</f>
        <v>28</v>
      </c>
      <c r="N100" s="6">
        <f>VLOOKUP(B100,[1]Sheet3!$I$5:$J$138,2,0)</f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6" t="str">
        <f>VLOOKUP(B100,[1]Sheet3!$I$5:$K$138,3,0)</f>
        <v>None</v>
      </c>
      <c r="AA100" s="6" t="e">
        <f>VLOOKUP(B100,[1]Sheet3!$I$5:$L$138,4,0)</f>
        <v>#VALUE!</v>
      </c>
    </row>
    <row r="101" spans="1:27" x14ac:dyDescent="0.5">
      <c r="A101" s="7">
        <v>97</v>
      </c>
      <c r="B101" s="8" t="s">
        <v>241</v>
      </c>
      <c r="C101" s="8" t="s">
        <v>242</v>
      </c>
      <c r="D101" s="8" t="s">
        <v>45</v>
      </c>
      <c r="E101" s="9">
        <f>VLOOKUP(B101,'[1]Coach Salaries'!$B$3:$F$135,5,0)</f>
        <v>1000000</v>
      </c>
      <c r="F101" s="7">
        <v>1</v>
      </c>
      <c r="G101" s="8">
        <v>8</v>
      </c>
      <c r="H101" s="8">
        <v>5</v>
      </c>
      <c r="I101" s="10">
        <v>0.61499999999999999</v>
      </c>
      <c r="J101" s="8">
        <v>8</v>
      </c>
      <c r="K101" s="8">
        <v>5</v>
      </c>
      <c r="L101" s="10">
        <v>0.61499999999999999</v>
      </c>
      <c r="M101" s="6">
        <f>VLOOKUP(C101,'[1]Odds - March 18'!$A$4:$C$135,3,0)</f>
        <v>28</v>
      </c>
      <c r="N101" s="6">
        <f>VLOOKUP(B101,[1]Sheet3!$I$5:$J$138,2,0)</f>
        <v>1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6">
        <f>VLOOKUP(B101,[1]Sheet3!$I$5:$K$138,3,0)</f>
        <v>1</v>
      </c>
      <c r="AA101" s="6">
        <f>VLOOKUP(B101,[1]Sheet3!$I$5:$L$138,4,0)</f>
        <v>0</v>
      </c>
    </row>
    <row r="102" spans="1:27" x14ac:dyDescent="0.5">
      <c r="A102" s="7">
        <v>98</v>
      </c>
      <c r="B102" s="8" t="s">
        <v>243</v>
      </c>
      <c r="C102" s="8" t="s">
        <v>244</v>
      </c>
      <c r="D102" s="8" t="s">
        <v>45</v>
      </c>
      <c r="E102" s="9">
        <f>VLOOKUP(B102,'[1]Coach Salaries'!$B$3:$F$135,5,0)</f>
        <v>800000</v>
      </c>
      <c r="F102" s="7">
        <v>1</v>
      </c>
      <c r="G102" s="8">
        <v>8</v>
      </c>
      <c r="H102" s="8">
        <v>5</v>
      </c>
      <c r="I102" s="10">
        <v>0.61499999999999999</v>
      </c>
      <c r="J102" s="8">
        <v>8</v>
      </c>
      <c r="K102" s="8">
        <v>5</v>
      </c>
      <c r="L102" s="10">
        <v>0.61499999999999999</v>
      </c>
      <c r="M102" s="6">
        <f>VLOOKUP(C102,'[1]Odds - March 18'!$A$4:$C$135,3,0)</f>
        <v>28</v>
      </c>
      <c r="N102" s="6">
        <f>VLOOKUP(B102,[1]Sheet3!$I$5:$J$138,2,0)</f>
        <v>2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">
        <f>VLOOKUP(B102,[1]Sheet3!$I$5:$K$138,3,0)</f>
        <v>2</v>
      </c>
      <c r="AA102" s="6">
        <f>VLOOKUP(B102,[1]Sheet3!$I$5:$L$138,4,0)</f>
        <v>0</v>
      </c>
    </row>
    <row r="103" spans="1:27" x14ac:dyDescent="0.5">
      <c r="A103" s="7">
        <v>99</v>
      </c>
      <c r="B103" s="8" t="s">
        <v>245</v>
      </c>
      <c r="C103" s="8" t="s">
        <v>83</v>
      </c>
      <c r="D103" s="8" t="s">
        <v>1</v>
      </c>
      <c r="E103" s="9">
        <f>VLOOKUP(B103,'[1]Coach Salaries'!$B$3:$F$135,5,0)</f>
        <v>0</v>
      </c>
      <c r="F103" s="7">
        <v>1</v>
      </c>
      <c r="G103" s="8">
        <v>8</v>
      </c>
      <c r="H103" s="8">
        <v>5</v>
      </c>
      <c r="I103" s="10">
        <v>0.61499999999999999</v>
      </c>
      <c r="J103" s="8">
        <v>8</v>
      </c>
      <c r="K103" s="8">
        <v>5</v>
      </c>
      <c r="L103" s="10">
        <v>0.61499999999999999</v>
      </c>
      <c r="M103" s="6">
        <f>VLOOKUP(C103,'[1]Odds - March 18'!$A$4:$C$135,3,0)</f>
        <v>28</v>
      </c>
      <c r="N103" s="6" t="e">
        <f>VLOOKUP(B103,[1]Sheet3!$I$5:$J$138,2,0)</f>
        <v>#N/A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6" t="e">
        <f>VLOOKUP(B103,[1]Sheet3!$I$5:$K$138,3,0)</f>
        <v>#N/A</v>
      </c>
      <c r="AA103" s="6" t="e">
        <f>VLOOKUP(B103,[1]Sheet3!$I$5:$L$138,4,0)</f>
        <v>#N/A</v>
      </c>
    </row>
    <row r="104" spans="1:27" x14ac:dyDescent="0.5">
      <c r="A104" s="7">
        <v>100</v>
      </c>
      <c r="B104" s="8" t="s">
        <v>246</v>
      </c>
      <c r="C104" s="8" t="s">
        <v>247</v>
      </c>
      <c r="D104" s="8" t="s">
        <v>108</v>
      </c>
      <c r="E104" s="9">
        <f>VLOOKUP(B104,'[1]Coach Salaries'!$B$3:$F$135,5,0)</f>
        <v>1550000</v>
      </c>
      <c r="F104" s="7">
        <v>2</v>
      </c>
      <c r="G104" s="8">
        <v>45</v>
      </c>
      <c r="H104" s="8">
        <v>22</v>
      </c>
      <c r="I104" s="10">
        <v>0.67200000000000004</v>
      </c>
      <c r="J104" s="8">
        <v>127</v>
      </c>
      <c r="K104" s="8">
        <v>79</v>
      </c>
      <c r="L104" s="10">
        <v>0.61699999999999999</v>
      </c>
      <c r="M104" s="6">
        <f>VLOOKUP(C104,'[1]Odds - March 18'!$A$4:$C$135,3,0)</f>
        <v>28</v>
      </c>
      <c r="N104" s="6">
        <f>VLOOKUP(B104,[1]Sheet3!$I$5:$J$138,2,0)</f>
        <v>1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6">
        <f>VLOOKUP(B104,[1]Sheet3!$I$5:$K$138,3,0)</f>
        <v>1</v>
      </c>
      <c r="AA104" s="6">
        <f>VLOOKUP(B104,[1]Sheet3!$I$5:$L$138,4,0)</f>
        <v>0</v>
      </c>
    </row>
    <row r="105" spans="1:27" x14ac:dyDescent="0.5">
      <c r="A105" s="7">
        <v>101</v>
      </c>
      <c r="B105" s="8" t="s">
        <v>248</v>
      </c>
      <c r="C105" s="8" t="s">
        <v>89</v>
      </c>
      <c r="D105" s="8" t="s">
        <v>2</v>
      </c>
      <c r="E105" s="9" t="e">
        <f>VLOOKUP(B105,'[1]Coach Salaries'!$B$3:$F$135,5,0)</f>
        <v>#N/A</v>
      </c>
      <c r="F105" s="7">
        <v>0</v>
      </c>
      <c r="G105" s="8">
        <v>0</v>
      </c>
      <c r="H105" s="8">
        <v>0</v>
      </c>
      <c r="I105" s="10" t="s">
        <v>201</v>
      </c>
      <c r="J105" s="8">
        <v>15</v>
      </c>
      <c r="K105" s="8">
        <v>9</v>
      </c>
      <c r="L105" s="10">
        <v>0.625</v>
      </c>
      <c r="M105" s="6">
        <f>VLOOKUP(C105,'[1]Odds - March 18'!$A$4:$C$135,3,0)</f>
        <v>28</v>
      </c>
      <c r="N105" s="6" t="e">
        <f>VLOOKUP(B105,[1]Sheet3!$I$5:$J$138,2,0)</f>
        <v>#N/A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6" t="e">
        <f>VLOOKUP(B105,[1]Sheet3!$I$5:$K$138,3,0)</f>
        <v>#N/A</v>
      </c>
      <c r="AA105" s="6" t="e">
        <f>VLOOKUP(B105,[1]Sheet3!$I$5:$L$138,4,0)</f>
        <v>#N/A</v>
      </c>
    </row>
    <row r="106" spans="1:27" x14ac:dyDescent="0.5">
      <c r="A106" s="7">
        <v>102</v>
      </c>
      <c r="B106" s="8" t="s">
        <v>249</v>
      </c>
      <c r="C106" s="8" t="s">
        <v>212</v>
      </c>
      <c r="D106" s="8" t="s">
        <v>108</v>
      </c>
      <c r="E106" s="9" t="e">
        <f>VLOOKUP(B106,'[1]Coach Salaries'!$B$3:$F$135,5,0)</f>
        <v>#N/A</v>
      </c>
      <c r="F106" s="7">
        <v>0</v>
      </c>
      <c r="G106" s="8">
        <v>0</v>
      </c>
      <c r="H106" s="8">
        <v>0</v>
      </c>
      <c r="I106" s="10" t="s">
        <v>201</v>
      </c>
      <c r="J106" s="8">
        <v>135</v>
      </c>
      <c r="K106" s="8">
        <v>81</v>
      </c>
      <c r="L106" s="10">
        <v>0.625</v>
      </c>
      <c r="M106" s="6">
        <f>VLOOKUP(C106,'[1]Odds - March 18'!$A$4:$C$135,3,0)</f>
        <v>28</v>
      </c>
      <c r="N106" s="6" t="e">
        <f>VLOOKUP(B106,[1]Sheet3!$I$5:$J$138,2,0)</f>
        <v>#N/A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6" t="e">
        <f>VLOOKUP(B106,[1]Sheet3!$I$5:$K$138,3,0)</f>
        <v>#N/A</v>
      </c>
      <c r="AA106" s="6" t="e">
        <f>VLOOKUP(B106,[1]Sheet3!$I$5:$L$138,4,0)</f>
        <v>#N/A</v>
      </c>
    </row>
    <row r="107" spans="1:27" x14ac:dyDescent="0.5">
      <c r="A107" s="7">
        <v>103</v>
      </c>
      <c r="B107" s="8" t="s">
        <v>250</v>
      </c>
      <c r="C107" s="8" t="s">
        <v>47</v>
      </c>
      <c r="D107" s="8" t="s">
        <v>2</v>
      </c>
      <c r="E107" s="9">
        <f>VLOOKUP(B107,'[1]Coach Salaries'!$B$3:$F$135,5,0)</f>
        <v>3500000</v>
      </c>
      <c r="F107" s="7">
        <v>2</v>
      </c>
      <c r="G107" s="8">
        <v>18</v>
      </c>
      <c r="H107" s="8">
        <v>10</v>
      </c>
      <c r="I107" s="10">
        <v>0.64300000000000002</v>
      </c>
      <c r="J107" s="8">
        <v>18</v>
      </c>
      <c r="K107" s="8">
        <v>10</v>
      </c>
      <c r="L107" s="10">
        <v>0.64300000000000002</v>
      </c>
      <c r="M107" s="6">
        <f>VLOOKUP(C107,'[1]Odds - March 18'!$A$4:$C$135,3,0)</f>
        <v>22</v>
      </c>
      <c r="N107" s="6">
        <f>VLOOKUP(B107,[1]Sheet3!$I$5:$J$138,2,0)</f>
        <v>2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6">
        <f>VLOOKUP(B107,[1]Sheet3!$I$5:$K$138,3,0)</f>
        <v>1</v>
      </c>
      <c r="AA107" s="6">
        <f>VLOOKUP(B107,[1]Sheet3!$I$5:$L$138,4,0)</f>
        <v>-1</v>
      </c>
    </row>
    <row r="108" spans="1:27" x14ac:dyDescent="0.5">
      <c r="A108" s="7">
        <v>104</v>
      </c>
      <c r="B108" s="8" t="s">
        <v>251</v>
      </c>
      <c r="C108" s="8" t="s">
        <v>252</v>
      </c>
      <c r="D108" s="8" t="s">
        <v>108</v>
      </c>
      <c r="E108" s="9" t="e">
        <f>VLOOKUP(B108,'[1]Coach Salaries'!$B$3:$F$135,5,0)</f>
        <v>#N/A</v>
      </c>
      <c r="F108" s="7">
        <v>1</v>
      </c>
      <c r="G108" s="8">
        <v>3</v>
      </c>
      <c r="H108" s="8">
        <v>1</v>
      </c>
      <c r="I108" s="10">
        <v>0.75</v>
      </c>
      <c r="J108" s="8">
        <v>3</v>
      </c>
      <c r="K108" s="8">
        <v>1</v>
      </c>
      <c r="L108" s="10">
        <v>0.75</v>
      </c>
      <c r="M108" s="6">
        <f>VLOOKUP(C108,'[1]Odds - March 18'!$A$4:$C$135,3,0)</f>
        <v>24</v>
      </c>
      <c r="N108" s="6" t="e">
        <f>VLOOKUP(B108,[1]Sheet3!$I$5:$J$138,2,0)</f>
        <v>#N/A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6" t="e">
        <f>VLOOKUP(B108,[1]Sheet3!$I$5:$K$138,3,0)</f>
        <v>#N/A</v>
      </c>
      <c r="AA108" s="6" t="e">
        <f>VLOOKUP(B108,[1]Sheet3!$I$5:$L$138,4,0)</f>
        <v>#N/A</v>
      </c>
    </row>
    <row r="109" spans="1:27" x14ac:dyDescent="0.5">
      <c r="A109" s="7">
        <v>105</v>
      </c>
      <c r="B109" s="8" t="s">
        <v>253</v>
      </c>
      <c r="C109" s="8" t="s">
        <v>98</v>
      </c>
      <c r="D109" s="8" t="s">
        <v>1</v>
      </c>
      <c r="E109" s="9">
        <f>VLOOKUP(B109,'[1]Coach Salaries'!$B$3:$F$135,5,0)</f>
        <v>677311</v>
      </c>
      <c r="F109" s="7">
        <v>0</v>
      </c>
      <c r="G109" s="8">
        <v>0</v>
      </c>
      <c r="H109" s="8">
        <v>0</v>
      </c>
      <c r="I109" s="10" t="s">
        <v>201</v>
      </c>
      <c r="J109" s="8">
        <v>19</v>
      </c>
      <c r="K109" s="8">
        <v>4</v>
      </c>
      <c r="L109" s="10">
        <v>0.82599999999999996</v>
      </c>
      <c r="M109" s="6">
        <f>VLOOKUP(C109,'[1]Odds - March 18'!$A$4:$C$135,3,0)</f>
        <v>28</v>
      </c>
      <c r="N109" s="6">
        <f>VLOOKUP(B109,[1]Sheet3!$I$5:$J$138,2,0)</f>
        <v>1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6">
        <f>VLOOKUP(B109,[1]Sheet3!$I$5:$K$138,3,0)</f>
        <v>0</v>
      </c>
      <c r="AA109" s="6">
        <f>VLOOKUP(B109,[1]Sheet3!$I$5:$L$138,4,0)</f>
        <v>-1</v>
      </c>
    </row>
    <row r="110" spans="1:27" x14ac:dyDescent="0.5">
      <c r="A110" s="7">
        <v>106</v>
      </c>
      <c r="B110" s="8" t="s">
        <v>254</v>
      </c>
      <c r="C110" s="8" t="s">
        <v>255</v>
      </c>
      <c r="D110" s="8" t="s">
        <v>102</v>
      </c>
      <c r="E110" s="9" t="e">
        <f>VLOOKUP(B110,'[1]Coach Salaries'!$B$3:$F$135,5,0)</f>
        <v>#N/A</v>
      </c>
      <c r="F110" s="7">
        <v>0</v>
      </c>
      <c r="G110" s="8">
        <v>0</v>
      </c>
      <c r="H110" s="8">
        <v>0</v>
      </c>
      <c r="I110" s="10" t="s">
        <v>201</v>
      </c>
      <c r="J110" s="8">
        <v>23</v>
      </c>
      <c r="K110" s="8">
        <v>4</v>
      </c>
      <c r="L110" s="10">
        <v>0.85199999999999998</v>
      </c>
      <c r="M110" s="6">
        <f>VLOOKUP(C110,'[1]Odds - March 18'!$A$4:$C$135,3,0)</f>
        <v>27</v>
      </c>
      <c r="N110" s="6">
        <f>VLOOKUP(B110,[1]Sheet3!$I$5:$J$138,2,0)</f>
        <v>1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6">
        <f>VLOOKUP(B110,[1]Sheet3!$I$5:$K$138,3,0)</f>
        <v>1</v>
      </c>
      <c r="AA110" s="6">
        <f>VLOOKUP(B110,[1]Sheet3!$I$5:$L$138,4,0)</f>
        <v>0</v>
      </c>
    </row>
    <row r="111" spans="1:27" x14ac:dyDescent="0.5">
      <c r="A111" s="7">
        <v>107</v>
      </c>
      <c r="B111" s="8" t="s">
        <v>256</v>
      </c>
      <c r="C111" s="8" t="s">
        <v>70</v>
      </c>
      <c r="D111" s="8" t="s">
        <v>1</v>
      </c>
      <c r="E111" s="9" t="e">
        <f>VLOOKUP(B111,'[1]Coach Salaries'!$B$3:$F$135,5,0)</f>
        <v>#N/A</v>
      </c>
      <c r="F111" s="7">
        <v>0</v>
      </c>
      <c r="G111" s="8">
        <v>0</v>
      </c>
      <c r="H111" s="8">
        <v>0</v>
      </c>
      <c r="I111" s="10" t="s">
        <v>201</v>
      </c>
      <c r="J111" s="8">
        <v>0</v>
      </c>
      <c r="K111" s="8">
        <v>0</v>
      </c>
      <c r="L111" s="10" t="s">
        <v>201</v>
      </c>
      <c r="M111" s="6">
        <f>VLOOKUP(C111,'[1]Odds - March 18'!$A$4:$C$135,3,0)</f>
        <v>27</v>
      </c>
      <c r="N111" s="6" t="e">
        <f>VLOOKUP(B111,[1]Sheet3!$I$5:$J$138,2,0)</f>
        <v>#N/A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6" t="e">
        <f>VLOOKUP(B111,[1]Sheet3!$I$5:$K$138,3,0)</f>
        <v>#N/A</v>
      </c>
      <c r="AA111" s="6" t="e">
        <f>VLOOKUP(B111,[1]Sheet3!$I$5:$L$138,4,0)</f>
        <v>#N/A</v>
      </c>
    </row>
    <row r="112" spans="1:27" x14ac:dyDescent="0.5">
      <c r="A112" s="7">
        <v>108</v>
      </c>
      <c r="B112" s="8" t="s">
        <v>257</v>
      </c>
      <c r="C112" s="8" t="s">
        <v>258</v>
      </c>
      <c r="D112" s="8" t="s">
        <v>45</v>
      </c>
      <c r="E112" s="9" t="e">
        <f>VLOOKUP(B112,'[1]Coach Salaries'!$B$3:$F$135,5,0)</f>
        <v>#N/A</v>
      </c>
      <c r="F112" s="7">
        <v>0</v>
      </c>
      <c r="G112" s="8">
        <v>0</v>
      </c>
      <c r="H112" s="8">
        <v>0</v>
      </c>
      <c r="I112" s="10" t="s">
        <v>201</v>
      </c>
      <c r="J112" s="8">
        <v>0</v>
      </c>
      <c r="K112" s="8">
        <v>0</v>
      </c>
      <c r="L112" s="10" t="s">
        <v>201</v>
      </c>
      <c r="M112" s="6">
        <f>VLOOKUP(C112,'[1]Odds - March 18'!$A$4:$C$135,3,0)</f>
        <v>28</v>
      </c>
      <c r="N112" s="6" t="e">
        <f>VLOOKUP(B112,[1]Sheet3!$I$5:$J$138,2,0)</f>
        <v>#N/A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" t="e">
        <f>VLOOKUP(B112,[1]Sheet3!$I$5:$K$138,3,0)</f>
        <v>#N/A</v>
      </c>
      <c r="AA112" s="6" t="e">
        <f>VLOOKUP(B112,[1]Sheet3!$I$5:$L$138,4,0)</f>
        <v>#N/A</v>
      </c>
    </row>
    <row r="113" spans="1:27" x14ac:dyDescent="0.5">
      <c r="A113" s="7">
        <v>109</v>
      </c>
      <c r="B113" s="8" t="s">
        <v>259</v>
      </c>
      <c r="C113" s="8" t="s">
        <v>260</v>
      </c>
      <c r="D113" s="8" t="s">
        <v>45</v>
      </c>
      <c r="E113" s="9" t="e">
        <f>VLOOKUP(B113,'[1]Coach Salaries'!$B$3:$F$135,5,0)</f>
        <v>#N/A</v>
      </c>
      <c r="F113" s="7">
        <v>0</v>
      </c>
      <c r="G113" s="8">
        <v>0</v>
      </c>
      <c r="H113" s="8">
        <v>0</v>
      </c>
      <c r="I113" s="10" t="s">
        <v>201</v>
      </c>
      <c r="J113" s="8">
        <v>0</v>
      </c>
      <c r="K113" s="8">
        <v>0</v>
      </c>
      <c r="L113" s="10" t="s">
        <v>201</v>
      </c>
      <c r="M113" s="6">
        <f>VLOOKUP(C113,'[1]Odds - March 18'!$A$4:$C$135,3,0)</f>
        <v>28</v>
      </c>
      <c r="N113" s="6" t="e">
        <f>VLOOKUP(B113,[1]Sheet3!$I$5:$J$138,2,0)</f>
        <v>#N/A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" t="e">
        <f>VLOOKUP(B113,[1]Sheet3!$I$5:$K$138,3,0)</f>
        <v>#N/A</v>
      </c>
      <c r="AA113" s="6" t="e">
        <f>VLOOKUP(B113,[1]Sheet3!$I$5:$L$138,4,0)</f>
        <v>#N/A</v>
      </c>
    </row>
    <row r="114" spans="1:27" x14ac:dyDescent="0.5">
      <c r="A114" s="7">
        <v>110</v>
      </c>
      <c r="B114" s="8" t="s">
        <v>261</v>
      </c>
      <c r="C114" s="8" t="s">
        <v>262</v>
      </c>
      <c r="D114" s="8" t="s">
        <v>108</v>
      </c>
      <c r="E114" s="9" t="e">
        <f>VLOOKUP(B114,'[1]Coach Salaries'!$B$3:$F$135,5,0)</f>
        <v>#N/A</v>
      </c>
      <c r="F114" s="7">
        <v>0</v>
      </c>
      <c r="G114" s="8">
        <v>0</v>
      </c>
      <c r="H114" s="8">
        <v>0</v>
      </c>
      <c r="I114" s="10" t="s">
        <v>201</v>
      </c>
      <c r="J114" s="8">
        <v>0</v>
      </c>
      <c r="K114" s="8">
        <v>0</v>
      </c>
      <c r="L114" s="10" t="s">
        <v>201</v>
      </c>
      <c r="M114" s="6">
        <f>VLOOKUP(C114,'[1]Odds - March 18'!$A$4:$C$135,3,0)</f>
        <v>28</v>
      </c>
      <c r="N114" s="6" t="e">
        <f>VLOOKUP(B114,[1]Sheet3!$I$5:$J$138,2,0)</f>
        <v>#N/A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" t="e">
        <f>VLOOKUP(B114,[1]Sheet3!$I$5:$K$138,3,0)</f>
        <v>#N/A</v>
      </c>
      <c r="AA114" s="6" t="e">
        <f>VLOOKUP(B114,[1]Sheet3!$I$5:$L$138,4,0)</f>
        <v>#N/A</v>
      </c>
    </row>
    <row r="115" spans="1:27" x14ac:dyDescent="0.5">
      <c r="A115" s="7">
        <v>111</v>
      </c>
      <c r="B115" s="8" t="s">
        <v>263</v>
      </c>
      <c r="C115" s="8" t="s">
        <v>62</v>
      </c>
      <c r="D115" s="8" t="s">
        <v>2</v>
      </c>
      <c r="E115" s="9" t="e">
        <f>VLOOKUP(B115,'[1]Coach Salaries'!$B$3:$F$135,5,0)</f>
        <v>#N/A</v>
      </c>
      <c r="F115" s="7">
        <v>0</v>
      </c>
      <c r="G115" s="8">
        <v>0</v>
      </c>
      <c r="H115" s="8">
        <v>0</v>
      </c>
      <c r="I115" s="10" t="s">
        <v>201</v>
      </c>
      <c r="J115" s="8">
        <v>0</v>
      </c>
      <c r="K115" s="8">
        <v>0</v>
      </c>
      <c r="L115" s="10" t="s">
        <v>201</v>
      </c>
      <c r="M115" s="6">
        <f>VLOOKUP(C115,'[1]Odds - March 18'!$A$4:$C$135,3,0)</f>
        <v>27</v>
      </c>
      <c r="N115" s="6" t="e">
        <f>VLOOKUP(B115,[1]Sheet3!$I$5:$J$138,2,0)</f>
        <v>#N/A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" t="e">
        <f>VLOOKUP(B115,[1]Sheet3!$I$5:$K$138,3,0)</f>
        <v>#N/A</v>
      </c>
      <c r="AA115" s="6" t="e">
        <f>VLOOKUP(B115,[1]Sheet3!$I$5:$L$138,4,0)</f>
        <v>#N/A</v>
      </c>
    </row>
    <row r="116" spans="1:27" x14ac:dyDescent="0.5">
      <c r="A116" s="7">
        <v>112</v>
      </c>
      <c r="B116" s="8" t="s">
        <v>264</v>
      </c>
      <c r="C116" s="8" t="s">
        <v>265</v>
      </c>
      <c r="D116" s="8" t="s">
        <v>28</v>
      </c>
      <c r="E116" s="9" t="e">
        <f>VLOOKUP(B116,'[1]Coach Salaries'!$B$3:$F$135,5,0)</f>
        <v>#N/A</v>
      </c>
      <c r="F116" s="7">
        <v>0</v>
      </c>
      <c r="G116" s="8">
        <v>0</v>
      </c>
      <c r="H116" s="8">
        <v>0</v>
      </c>
      <c r="I116" s="10" t="s">
        <v>201</v>
      </c>
      <c r="J116" s="8">
        <v>0</v>
      </c>
      <c r="K116" s="8">
        <v>0</v>
      </c>
      <c r="L116" s="10" t="s">
        <v>201</v>
      </c>
      <c r="M116" s="6">
        <f>VLOOKUP(C116,'[1]Odds - March 18'!$A$4:$C$135,3,0)</f>
        <v>26</v>
      </c>
      <c r="N116" s="6" t="e">
        <f>VLOOKUP(B116,[1]Sheet3!$I$5:$J$138,2,0)</f>
        <v>#N/A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6" t="e">
        <f>VLOOKUP(B116,[1]Sheet3!$I$5:$K$138,3,0)</f>
        <v>#N/A</v>
      </c>
      <c r="AA116" s="6" t="e">
        <f>VLOOKUP(B116,[1]Sheet3!$I$5:$L$138,4,0)</f>
        <v>#N/A</v>
      </c>
    </row>
    <row r="117" spans="1:27" x14ac:dyDescent="0.5">
      <c r="A117" s="7">
        <v>113</v>
      </c>
      <c r="B117" s="8" t="s">
        <v>266</v>
      </c>
      <c r="C117" s="8" t="s">
        <v>267</v>
      </c>
      <c r="D117" s="8" t="s">
        <v>108</v>
      </c>
      <c r="E117" s="9" t="e">
        <f>VLOOKUP(B117,'[1]Coach Salaries'!$B$3:$F$135,5,0)</f>
        <v>#N/A</v>
      </c>
      <c r="F117" s="7">
        <v>0</v>
      </c>
      <c r="G117" s="8">
        <v>0</v>
      </c>
      <c r="H117" s="8">
        <v>0</v>
      </c>
      <c r="I117" s="10" t="s">
        <v>201</v>
      </c>
      <c r="J117" s="8">
        <v>0</v>
      </c>
      <c r="K117" s="8">
        <v>0</v>
      </c>
      <c r="L117" s="10" t="s">
        <v>201</v>
      </c>
      <c r="M117" s="6">
        <f>VLOOKUP(C117,'[1]Odds - March 18'!$A$4:$C$135,3,0)</f>
        <v>28</v>
      </c>
      <c r="N117" s="6" t="e">
        <f>VLOOKUP(B117,[1]Sheet3!$I$5:$J$138,2,0)</f>
        <v>#N/A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" t="e">
        <f>VLOOKUP(B117,[1]Sheet3!$I$5:$K$138,3,0)</f>
        <v>#N/A</v>
      </c>
      <c r="AA117" s="6" t="e">
        <f>VLOOKUP(B117,[1]Sheet3!$I$5:$L$138,4,0)</f>
        <v>#N/A</v>
      </c>
    </row>
    <row r="118" spans="1:27" x14ac:dyDescent="0.5">
      <c r="A118" s="7">
        <v>114</v>
      </c>
      <c r="B118" s="8" t="s">
        <v>268</v>
      </c>
      <c r="C118" s="8" t="s">
        <v>269</v>
      </c>
      <c r="D118" s="8" t="s">
        <v>270</v>
      </c>
      <c r="E118" s="9" t="e">
        <f>VLOOKUP(B118,'[1]Coach Salaries'!$B$3:$F$135,5,0)</f>
        <v>#N/A</v>
      </c>
      <c r="F118" s="7">
        <v>0</v>
      </c>
      <c r="G118" s="8">
        <v>0</v>
      </c>
      <c r="H118" s="8">
        <v>0</v>
      </c>
      <c r="I118" s="10" t="s">
        <v>201</v>
      </c>
      <c r="J118" s="8">
        <v>0</v>
      </c>
      <c r="K118" s="8">
        <v>0</v>
      </c>
      <c r="L118" s="10" t="s">
        <v>201</v>
      </c>
      <c r="M118" s="6">
        <f>VLOOKUP(C118,'[1]Odds - March 18'!$A$4:$C$135,3,0)</f>
        <v>24</v>
      </c>
      <c r="N118" s="6" t="e">
        <f>VLOOKUP(B118,[1]Sheet3!$I$5:$J$138,2,0)</f>
        <v>#N/A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6" t="e">
        <f>VLOOKUP(B118,[1]Sheet3!$I$5:$K$138,3,0)</f>
        <v>#N/A</v>
      </c>
      <c r="AA118" s="6" t="e">
        <f>VLOOKUP(B118,[1]Sheet3!$I$5:$L$138,4,0)</f>
        <v>#N/A</v>
      </c>
    </row>
    <row r="119" spans="1:27" x14ac:dyDescent="0.5">
      <c r="A119" s="7">
        <v>115</v>
      </c>
      <c r="B119" s="8" t="s">
        <v>271</v>
      </c>
      <c r="C119" s="8" t="s">
        <v>272</v>
      </c>
      <c r="D119" s="8" t="s">
        <v>92</v>
      </c>
      <c r="E119" s="9" t="e">
        <f>VLOOKUP(B119,'[1]Coach Salaries'!$B$3:$F$135,5,0)</f>
        <v>#N/A</v>
      </c>
      <c r="F119" s="7">
        <v>9</v>
      </c>
      <c r="G119" s="8">
        <v>71</v>
      </c>
      <c r="H119" s="8">
        <v>30</v>
      </c>
      <c r="I119" s="10">
        <v>0.70299999999999996</v>
      </c>
      <c r="J119" s="8">
        <v>0</v>
      </c>
      <c r="K119" s="8">
        <v>0</v>
      </c>
      <c r="L119" s="10" t="s">
        <v>201</v>
      </c>
      <c r="M119" s="6" t="e">
        <f>VLOOKUP(C119,'[1]Odds - March 18'!$A$4:$C$135,3,0)</f>
        <v>#N/A</v>
      </c>
      <c r="N119" s="6" t="e">
        <f>VLOOKUP(B119,[1]Sheet3!$I$5:$J$138,2,0)</f>
        <v>#N/A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6" t="e">
        <f>VLOOKUP(B119,[1]Sheet3!$I$5:$K$138,3,0)</f>
        <v>#N/A</v>
      </c>
      <c r="AA119" s="6" t="e">
        <f>VLOOKUP(B119,[1]Sheet3!$I$5:$L$138,4,0)</f>
        <v>#N/A</v>
      </c>
    </row>
    <row r="120" spans="1:27" x14ac:dyDescent="0.5">
      <c r="A120" s="7">
        <v>116</v>
      </c>
      <c r="B120" s="8" t="s">
        <v>273</v>
      </c>
      <c r="C120" s="8" t="s">
        <v>29</v>
      </c>
      <c r="D120" s="8" t="s">
        <v>1</v>
      </c>
      <c r="E120" s="9" t="e">
        <f>VLOOKUP(B120,'[1]Coach Salaries'!$B$3:$F$135,5,0)</f>
        <v>#N/A</v>
      </c>
      <c r="F120" s="7">
        <v>0</v>
      </c>
      <c r="G120" s="8">
        <v>1</v>
      </c>
      <c r="H120" s="8">
        <v>0</v>
      </c>
      <c r="I120" s="10">
        <v>1</v>
      </c>
      <c r="J120" s="8">
        <v>1</v>
      </c>
      <c r="K120" s="8">
        <v>0</v>
      </c>
      <c r="L120" s="10">
        <v>1</v>
      </c>
      <c r="M120" s="6">
        <f>VLOOKUP(C120,'[1]Odds - March 18'!$A$4:$C$135,3,0)</f>
        <v>7</v>
      </c>
      <c r="N120" s="6" t="e">
        <f>VLOOKUP(B120,[1]Sheet3!$I$5:$J$138,2,0)</f>
        <v>#N/A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6" t="e">
        <f>VLOOKUP(B120,[1]Sheet3!$I$5:$K$138,3,0)</f>
        <v>#N/A</v>
      </c>
      <c r="AA120" s="6" t="e">
        <f>VLOOKUP(B120,[1]Sheet3!$I$5:$L$138,4,0)</f>
        <v>#N/A</v>
      </c>
    </row>
    <row r="121" spans="1:27" x14ac:dyDescent="0.5">
      <c r="A121" s="7">
        <v>117</v>
      </c>
      <c r="B121" s="8" t="s">
        <v>274</v>
      </c>
      <c r="C121" s="8" t="s">
        <v>275</v>
      </c>
      <c r="D121" s="8" t="s">
        <v>102</v>
      </c>
      <c r="E121" s="9">
        <f>VLOOKUP(B121,'[1]Coach Salaries'!$B$3:$F$135,5,0)</f>
        <v>1900000</v>
      </c>
      <c r="F121" s="7">
        <v>4</v>
      </c>
      <c r="G121" s="8">
        <v>31</v>
      </c>
      <c r="H121" s="8">
        <v>19</v>
      </c>
      <c r="I121" s="10">
        <v>0.62</v>
      </c>
      <c r="J121" s="8">
        <v>31</v>
      </c>
      <c r="K121" s="8">
        <v>19</v>
      </c>
      <c r="L121" s="10">
        <v>0.62</v>
      </c>
      <c r="M121" s="6">
        <f>VLOOKUP(C121,'[1]Odds - March 18'!$A$4:$C$135,3,0)</f>
        <v>24</v>
      </c>
      <c r="N121" s="6">
        <f>VLOOKUP(B121,[1]Sheet3!$I$5:$J$138,2,0)</f>
        <v>3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6">
        <f>VLOOKUP(B121,[1]Sheet3!$I$5:$K$138,3,0)</f>
        <v>1</v>
      </c>
      <c r="AA121" s="6">
        <f>VLOOKUP(B121,[1]Sheet3!$I$5:$L$138,4,0)</f>
        <v>-2</v>
      </c>
    </row>
    <row r="122" spans="1:27" x14ac:dyDescent="0.5">
      <c r="A122" s="7">
        <v>118</v>
      </c>
      <c r="B122" s="8" t="s">
        <v>276</v>
      </c>
      <c r="C122" s="8" t="s">
        <v>40</v>
      </c>
      <c r="D122" s="8" t="s">
        <v>1</v>
      </c>
      <c r="E122" s="9">
        <f>VLOOKUP(B122,'[1]Coach Salaries'!$B$3:$F$135,5,0)</f>
        <v>10000000</v>
      </c>
      <c r="F122" s="7">
        <v>2</v>
      </c>
      <c r="G122" s="8">
        <v>19</v>
      </c>
      <c r="H122" s="8">
        <v>8</v>
      </c>
      <c r="I122" s="10">
        <v>0.70399999999999996</v>
      </c>
      <c r="J122" s="8">
        <v>74</v>
      </c>
      <c r="K122" s="8">
        <v>18</v>
      </c>
      <c r="L122" s="10">
        <v>0.80400000000000005</v>
      </c>
      <c r="M122" s="6">
        <f>VLOOKUP(C122,'[1]Odds - March 18'!$A$4:$C$135,3,0)</f>
        <v>13</v>
      </c>
      <c r="N122" s="6">
        <f>VLOOKUP(B122,[1]Sheet3!$I$5:$J$138,2,0)</f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6">
        <f>VLOOKUP(B122,[1]Sheet3!$I$5:$K$138,3,0)</f>
        <v>0</v>
      </c>
      <c r="AA122" s="6">
        <f>VLOOKUP(B122,[1]Sheet3!$I$5:$L$138,4,0)</f>
        <v>0</v>
      </c>
    </row>
    <row r="123" spans="1:27" x14ac:dyDescent="0.5">
      <c r="A123" s="7">
        <v>119</v>
      </c>
      <c r="B123" s="8" t="s">
        <v>277</v>
      </c>
      <c r="C123" s="8" t="s">
        <v>16</v>
      </c>
      <c r="D123" s="8" t="s">
        <v>2</v>
      </c>
      <c r="E123" s="9">
        <f>VLOOKUP(B123,'[1]Coach Salaries'!$B$3:$F$135,5,0)</f>
        <v>10758575</v>
      </c>
      <c r="F123" s="7">
        <v>15</v>
      </c>
      <c r="G123" s="8">
        <v>170</v>
      </c>
      <c r="H123" s="8">
        <v>43</v>
      </c>
      <c r="I123" s="10">
        <v>0.79800000000000004</v>
      </c>
      <c r="J123" s="8">
        <v>170</v>
      </c>
      <c r="K123" s="8">
        <v>43</v>
      </c>
      <c r="L123" s="10">
        <v>0.79800000000000004</v>
      </c>
      <c r="M123" s="6">
        <f>VLOOKUP(C123,'[1]Odds - March 18'!$A$4:$C$135,3,0)</f>
        <v>10</v>
      </c>
      <c r="N123" s="6">
        <f>VLOOKUP(B123,[1]Sheet3!$I$5:$J$138,2,0)</f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">
        <f>VLOOKUP(B123,[1]Sheet3!$I$5:$K$138,3,0)</f>
        <v>0</v>
      </c>
      <c r="AA123" s="6">
        <f>VLOOKUP(B123,[1]Sheet3!$I$5:$L$138,4,0)</f>
        <v>0</v>
      </c>
    </row>
    <row r="124" spans="1:27" x14ac:dyDescent="0.5">
      <c r="A124" s="7">
        <v>120</v>
      </c>
      <c r="B124" s="8" t="s">
        <v>278</v>
      </c>
      <c r="C124" s="8" t="s">
        <v>66</v>
      </c>
      <c r="D124" s="8" t="s">
        <v>1</v>
      </c>
      <c r="E124" s="9">
        <f>VLOOKUP(B124,'[1]Coach Salaries'!$B$3:$F$135,5,0)</f>
        <v>7625000</v>
      </c>
      <c r="F124" s="7">
        <v>1</v>
      </c>
      <c r="G124" s="8">
        <v>7</v>
      </c>
      <c r="H124" s="8">
        <v>6</v>
      </c>
      <c r="I124" s="10">
        <v>0.53800000000000003</v>
      </c>
      <c r="J124" s="8">
        <v>70</v>
      </c>
      <c r="K124" s="8">
        <v>31</v>
      </c>
      <c r="L124" s="10">
        <v>0.69299999999999995</v>
      </c>
      <c r="M124" s="6">
        <f>VLOOKUP(C124,'[1]Odds - March 18'!$A$4:$C$135,3,0)</f>
        <v>21</v>
      </c>
      <c r="N124" s="6">
        <f>VLOOKUP(B124,[1]Sheet3!$I$5:$J$138,2,0)</f>
        <v>1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6">
        <f>VLOOKUP(B124,[1]Sheet3!$I$5:$K$138,3,0)</f>
        <v>1</v>
      </c>
      <c r="AA124" s="6">
        <f>VLOOKUP(B124,[1]Sheet3!$I$5:$L$138,4,0)</f>
        <v>0</v>
      </c>
    </row>
    <row r="125" spans="1:27" x14ac:dyDescent="0.5">
      <c r="A125" s="7">
        <v>121</v>
      </c>
      <c r="B125" s="8" t="s">
        <v>279</v>
      </c>
      <c r="C125" s="8" t="s">
        <v>280</v>
      </c>
      <c r="D125" s="8" t="s">
        <v>92</v>
      </c>
      <c r="E125" s="9">
        <f>VLOOKUP(B125,'[1]Coach Salaries'!$B$3:$F$135,5,0)</f>
        <v>4000000</v>
      </c>
      <c r="F125" s="7">
        <v>1</v>
      </c>
      <c r="G125" s="8">
        <v>13</v>
      </c>
      <c r="H125" s="8">
        <v>1</v>
      </c>
      <c r="I125" s="10">
        <v>0.92900000000000005</v>
      </c>
      <c r="J125" s="8">
        <v>52</v>
      </c>
      <c r="K125" s="8">
        <v>23</v>
      </c>
      <c r="L125" s="10">
        <v>0.69299999999999995</v>
      </c>
      <c r="M125" s="6">
        <f>VLOOKUP(C125,'[1]Odds - March 18'!$A$4:$C$135,3,0)</f>
        <v>24</v>
      </c>
      <c r="N125" s="6">
        <f>VLOOKUP(B125,[1]Sheet3!$I$5:$J$138,2,0)</f>
        <v>0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6">
        <f>VLOOKUP(B125,[1]Sheet3!$I$5:$K$138,3,0)</f>
        <v>0</v>
      </c>
      <c r="AA125" s="6">
        <f>VLOOKUP(B125,[1]Sheet3!$I$5:$L$138,4,0)</f>
        <v>0</v>
      </c>
    </row>
    <row r="126" spans="1:27" x14ac:dyDescent="0.5">
      <c r="A126" s="7">
        <v>122</v>
      </c>
      <c r="B126" s="8" t="s">
        <v>281</v>
      </c>
      <c r="C126" s="8" t="s">
        <v>282</v>
      </c>
      <c r="D126" s="8" t="s">
        <v>102</v>
      </c>
      <c r="E126" s="9">
        <f>VLOOKUP(B126,'[1]Coach Salaries'!$B$3:$F$135,5,0)</f>
        <v>2000000</v>
      </c>
      <c r="F126" s="7">
        <v>10</v>
      </c>
      <c r="G126" s="8">
        <v>70</v>
      </c>
      <c r="H126" s="8">
        <v>55</v>
      </c>
      <c r="I126" s="10">
        <v>0.56000000000000005</v>
      </c>
      <c r="J126" s="8">
        <v>70</v>
      </c>
      <c r="K126" s="8">
        <v>55</v>
      </c>
      <c r="L126" s="10">
        <v>0.56000000000000005</v>
      </c>
      <c r="M126" s="6">
        <f>VLOOKUP(C126,'[1]Odds - March 18'!$A$4:$C$135,3,0)</f>
        <v>28</v>
      </c>
      <c r="N126" s="6">
        <f>VLOOKUP(B126,[1]Sheet3!$I$5:$J$138,2,0)</f>
        <v>1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6">
        <f>VLOOKUP(B126,[1]Sheet3!$I$5:$K$138,3,0)</f>
        <v>1</v>
      </c>
      <c r="AA126" s="6">
        <f>VLOOKUP(B126,[1]Sheet3!$I$5:$L$138,4,0)</f>
        <v>0</v>
      </c>
    </row>
    <row r="127" spans="1:27" x14ac:dyDescent="0.5">
      <c r="A127" s="7">
        <v>123</v>
      </c>
      <c r="B127" s="8" t="s">
        <v>283</v>
      </c>
      <c r="C127" s="8" t="s">
        <v>284</v>
      </c>
      <c r="D127" s="8" t="s">
        <v>270</v>
      </c>
      <c r="E127" s="9">
        <f>VLOOKUP(B127,'[1]Coach Salaries'!$B$3:$F$135,5,0)</f>
        <v>2700000</v>
      </c>
      <c r="F127" s="7">
        <v>3</v>
      </c>
      <c r="G127" s="8">
        <v>15</v>
      </c>
      <c r="H127" s="8">
        <v>16</v>
      </c>
      <c r="I127" s="10">
        <v>0.48399999999999999</v>
      </c>
      <c r="J127" s="8">
        <v>15</v>
      </c>
      <c r="K127" s="8">
        <v>16</v>
      </c>
      <c r="L127" s="10">
        <v>0.48399999999999999</v>
      </c>
      <c r="M127" s="6">
        <f>VLOOKUP(C127,'[1]Odds - March 18'!$A$4:$C$135,3,0)</f>
        <v>28</v>
      </c>
      <c r="N127" s="6">
        <f>VLOOKUP(B127,[1]Sheet3!$I$5:$J$138,2,0)</f>
        <v>2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6">
        <f>VLOOKUP(B127,[1]Sheet3!$I$5:$K$138,3,0)</f>
        <v>1</v>
      </c>
      <c r="AA127" s="6">
        <f>VLOOKUP(B127,[1]Sheet3!$I$5:$L$138,4,0)</f>
        <v>-1</v>
      </c>
    </row>
    <row r="128" spans="1:27" x14ac:dyDescent="0.5">
      <c r="A128" s="7">
        <v>124</v>
      </c>
      <c r="B128" s="8" t="s">
        <v>285</v>
      </c>
      <c r="C128" s="8" t="s">
        <v>286</v>
      </c>
      <c r="D128" s="8" t="s">
        <v>28</v>
      </c>
      <c r="E128" s="9">
        <f>VLOOKUP(B128,'[1]Coach Salaries'!$B$3:$F$135,5,0)</f>
        <v>10000000</v>
      </c>
      <c r="F128" s="7">
        <v>0</v>
      </c>
      <c r="G128" s="8">
        <v>0</v>
      </c>
      <c r="H128" s="8">
        <v>0</v>
      </c>
      <c r="I128" s="10">
        <v>0</v>
      </c>
      <c r="J128" s="8">
        <v>37</v>
      </c>
      <c r="K128" s="8">
        <v>9</v>
      </c>
      <c r="L128" s="10">
        <v>0.80400000000000005</v>
      </c>
      <c r="M128" s="6">
        <f>VLOOKUP(C128,'[1]Odds - March 18'!$A$4:$C$135,3,0)</f>
        <v>5</v>
      </c>
      <c r="N128" s="6">
        <f>VLOOKUP(B128,[1]Sheet3!$I$5:$J$138,2,0)</f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6">
        <f>VLOOKUP(B128,[1]Sheet3!$I$5:$K$138,3,0)</f>
        <v>1</v>
      </c>
      <c r="AA128" s="6">
        <f>VLOOKUP(B128,[1]Sheet3!$I$5:$L$138,4,0)</f>
        <v>1</v>
      </c>
    </row>
    <row r="129" spans="1:27" x14ac:dyDescent="0.5">
      <c r="A129" s="7">
        <v>125</v>
      </c>
      <c r="B129" s="8" t="s">
        <v>287</v>
      </c>
      <c r="C129" s="8" t="s">
        <v>288</v>
      </c>
      <c r="D129" s="8" t="s">
        <v>28</v>
      </c>
      <c r="E129" s="9">
        <f>VLOOKUP(B129,'[1]Coach Salaries'!$B$3:$F$135,5,0)</f>
        <v>6000000</v>
      </c>
      <c r="F129" s="7">
        <v>4</v>
      </c>
      <c r="G129" s="8">
        <v>28</v>
      </c>
      <c r="H129" s="8">
        <v>21</v>
      </c>
      <c r="I129" s="10">
        <v>0.57099999999999995</v>
      </c>
      <c r="J129" s="8">
        <v>40</v>
      </c>
      <c r="K129" s="8">
        <v>22</v>
      </c>
      <c r="L129" s="10">
        <v>0.64500000000000002</v>
      </c>
      <c r="M129" s="6">
        <f>VLOOKUP(C129,'[1]Odds - March 18'!$A$4:$C$135,3,0)</f>
        <v>11</v>
      </c>
      <c r="N129" s="6">
        <f>VLOOKUP(B129,[1]Sheet3!$I$5:$J$138,2,0)</f>
        <v>3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6">
        <f>VLOOKUP(B129,[1]Sheet3!$I$5:$K$138,3,0)</f>
        <v>2</v>
      </c>
      <c r="AA129" s="6">
        <f>VLOOKUP(B129,[1]Sheet3!$I$5:$L$138,4,0)</f>
        <v>-1</v>
      </c>
    </row>
    <row r="130" spans="1:27" x14ac:dyDescent="0.5">
      <c r="A130" s="7">
        <v>126</v>
      </c>
      <c r="B130" s="8" t="s">
        <v>289</v>
      </c>
      <c r="C130" s="8" t="s">
        <v>290</v>
      </c>
      <c r="D130" s="8" t="s">
        <v>28</v>
      </c>
      <c r="E130" s="9">
        <f>VLOOKUP(B130,'[1]Coach Salaries'!$B$3:$F$135,5,0)</f>
        <v>9000000</v>
      </c>
      <c r="F130" s="7">
        <v>3</v>
      </c>
      <c r="G130" s="8">
        <v>27</v>
      </c>
      <c r="H130" s="8">
        <v>12</v>
      </c>
      <c r="I130" s="10">
        <v>0.69199999999999995</v>
      </c>
      <c r="J130" s="8">
        <v>55</v>
      </c>
      <c r="K130" s="8">
        <v>20</v>
      </c>
      <c r="L130" s="10">
        <v>0.73299999999999998</v>
      </c>
      <c r="M130" s="6">
        <f>VLOOKUP(C130,'[1]Odds - March 18'!$A$4:$C$135,3,0)</f>
        <v>10</v>
      </c>
      <c r="N130" s="6">
        <f>VLOOKUP(B130,[1]Sheet3!$I$5:$J$138,2,0)</f>
        <v>1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6">
        <f>VLOOKUP(B130,[1]Sheet3!$I$5:$K$138,3,0)</f>
        <v>1</v>
      </c>
      <c r="AA130" s="6">
        <f>VLOOKUP(B130,[1]Sheet3!$I$5:$L$138,4,0)</f>
        <v>0</v>
      </c>
    </row>
    <row r="131" spans="1:27" x14ac:dyDescent="0.5">
      <c r="A131" s="7">
        <v>127</v>
      </c>
      <c r="B131" s="8" t="s">
        <v>291</v>
      </c>
      <c r="C131" s="8" t="s">
        <v>292</v>
      </c>
      <c r="D131" s="8" t="s">
        <v>28</v>
      </c>
      <c r="E131" s="9">
        <f>VLOOKUP(B131,'[1]Coach Salaries'!$B$3:$F$135,5,0)</f>
        <v>9975000</v>
      </c>
      <c r="F131" s="7">
        <v>2</v>
      </c>
      <c r="G131" s="8">
        <v>20</v>
      </c>
      <c r="H131" s="8">
        <v>7</v>
      </c>
      <c r="I131" s="10">
        <v>0.74099999999999999</v>
      </c>
      <c r="J131" s="8">
        <v>166</v>
      </c>
      <c r="K131" s="8">
        <v>69</v>
      </c>
      <c r="L131" s="10">
        <v>0.70599999999999996</v>
      </c>
      <c r="M131" s="6">
        <f>VLOOKUP(C131,'[1]Odds - March 18'!$A$4:$C$135,3,0)</f>
        <v>6</v>
      </c>
      <c r="N131" s="6">
        <f>VLOOKUP(B131,[1]Sheet3!$I$5:$J$138,2,0)</f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6">
        <f>VLOOKUP(B131,[1]Sheet3!$I$5:$K$138,3,0)</f>
        <v>0</v>
      </c>
      <c r="AA131" s="6">
        <f>VLOOKUP(B131,[1]Sheet3!$I$5:$L$138,4,0)</f>
        <v>0</v>
      </c>
    </row>
    <row r="132" spans="1:27" x14ac:dyDescent="0.5">
      <c r="A132" s="7">
        <v>128</v>
      </c>
      <c r="B132" s="8" t="s">
        <v>293</v>
      </c>
      <c r="C132" s="8" t="s">
        <v>23</v>
      </c>
      <c r="D132" s="8" t="s">
        <v>1</v>
      </c>
      <c r="E132" s="9">
        <f>VLOOKUP(B132,'[1]Coach Salaries'!$B$3:$F$135,5,0)</f>
        <v>6624999</v>
      </c>
      <c r="F132" s="7">
        <v>2</v>
      </c>
      <c r="G132" s="8">
        <v>22</v>
      </c>
      <c r="H132" s="8">
        <v>5</v>
      </c>
      <c r="I132" s="10">
        <v>0.81499999999999995</v>
      </c>
      <c r="J132" s="8">
        <v>22</v>
      </c>
      <c r="K132" s="8">
        <v>5</v>
      </c>
      <c r="L132" s="10">
        <v>0.81499999999999995</v>
      </c>
      <c r="M132" s="6">
        <f>VLOOKUP(C132,'[1]Odds - March 18'!$A$4:$C$135,3,0)</f>
        <v>4</v>
      </c>
      <c r="N132" s="6">
        <f>VLOOKUP(B132,[1]Sheet3!$I$5:$J$138,2,0)</f>
        <v>1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6">
        <f>VLOOKUP(B132,[1]Sheet3!$I$5:$K$138,3,0)</f>
        <v>1</v>
      </c>
      <c r="AA132" s="6">
        <f>VLOOKUP(B132,[1]Sheet3!$I$5:$L$138,4,0)</f>
        <v>0</v>
      </c>
    </row>
    <row r="133" spans="1:27" x14ac:dyDescent="0.5">
      <c r="A133" s="7">
        <v>129</v>
      </c>
      <c r="B133" s="8" t="s">
        <v>294</v>
      </c>
      <c r="C133" s="8" t="s">
        <v>295</v>
      </c>
      <c r="D133" s="8" t="s">
        <v>102</v>
      </c>
      <c r="E133" s="9">
        <f>VLOOKUP(B133,'[1]Coach Salaries'!$B$3:$F$135,5,0)</f>
        <v>2500000</v>
      </c>
      <c r="F133" s="7">
        <v>4</v>
      </c>
      <c r="G133" s="8">
        <v>39</v>
      </c>
      <c r="H133" s="8">
        <v>14</v>
      </c>
      <c r="I133" s="10">
        <v>0.73599999999999999</v>
      </c>
      <c r="J133" s="8">
        <v>39</v>
      </c>
      <c r="K133" s="8">
        <v>14</v>
      </c>
      <c r="L133" s="10">
        <v>0.73599999999999999</v>
      </c>
      <c r="M133" s="6">
        <f>VLOOKUP(C133,'[1]Odds - March 18'!$A$4:$C$135,3,0)</f>
        <v>28</v>
      </c>
      <c r="N133" s="6">
        <f>VLOOKUP(B133,[1]Sheet3!$I$5:$J$138,2,0)</f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6">
        <f>VLOOKUP(B133,[1]Sheet3!$I$5:$K$138,3,0)</f>
        <v>0</v>
      </c>
      <c r="AA133" s="6">
        <f>VLOOKUP(B133,[1]Sheet3!$I$5:$L$138,4,0)</f>
        <v>0</v>
      </c>
    </row>
    <row r="134" spans="1:27" x14ac:dyDescent="0.5">
      <c r="A134" s="7">
        <v>130</v>
      </c>
      <c r="B134" s="8" t="s">
        <v>296</v>
      </c>
      <c r="C134" s="8" t="s">
        <v>297</v>
      </c>
      <c r="D134" s="8" t="s">
        <v>28</v>
      </c>
      <c r="E134" s="9">
        <f>VLOOKUP(B134,'[1]Coach Salaries'!$B$3:$F$135,5,0)</f>
        <v>5600000</v>
      </c>
      <c r="F134" s="7">
        <v>3</v>
      </c>
      <c r="G134" s="8">
        <v>25</v>
      </c>
      <c r="H134" s="8">
        <v>14</v>
      </c>
      <c r="I134" s="10">
        <v>0.64100000000000001</v>
      </c>
      <c r="J134" s="8">
        <v>71</v>
      </c>
      <c r="K134" s="8">
        <v>49</v>
      </c>
      <c r="L134" s="10">
        <v>0.59199999999999997</v>
      </c>
      <c r="M134" s="6">
        <f>VLOOKUP(C134,'[1]Odds - March 18'!$A$4:$C$135,3,0)</f>
        <v>3</v>
      </c>
      <c r="N134" s="6">
        <f>VLOOKUP(B134,[1]Sheet3!$I$5:$J$138,2,0)</f>
        <v>2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6">
        <f>VLOOKUP(B134,[1]Sheet3!$I$5:$K$138,3,0)</f>
        <v>1</v>
      </c>
      <c r="AA134" s="6">
        <f>VLOOKUP(B134,[1]Sheet3!$I$5:$L$138,4,0)</f>
        <v>-1</v>
      </c>
    </row>
    <row r="135" spans="1:27" x14ac:dyDescent="0.5">
      <c r="A135" s="7">
        <v>131</v>
      </c>
      <c r="B135" s="8" t="s">
        <v>298</v>
      </c>
      <c r="C135" s="8" t="s">
        <v>299</v>
      </c>
      <c r="D135" s="8" t="s">
        <v>34</v>
      </c>
      <c r="E135" s="9">
        <f>VLOOKUP(B135,'[1]Coach Salaries'!$B$3:$F$135,5,0)</f>
        <v>7625000</v>
      </c>
      <c r="F135" s="7">
        <v>19</v>
      </c>
      <c r="G135" s="8">
        <v>166</v>
      </c>
      <c r="H135" s="8">
        <v>79</v>
      </c>
      <c r="I135" s="10">
        <v>0.67800000000000005</v>
      </c>
      <c r="J135" s="8">
        <v>166</v>
      </c>
      <c r="K135" s="8">
        <v>79</v>
      </c>
      <c r="L135" s="10">
        <v>0.67800000000000005</v>
      </c>
      <c r="M135" s="6">
        <f>VLOOKUP(C135,'[1]Odds - March 18'!$A$4:$C$135,3,0)</f>
        <v>22</v>
      </c>
      <c r="N135" s="6">
        <f>VLOOKUP(B135,[1]Sheet3!$I$5:$J$138,2,0)</f>
        <v>2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6">
        <f>VLOOKUP(B135,[1]Sheet3!$I$5:$K$138,3,0)</f>
        <v>1</v>
      </c>
      <c r="AA135" s="6">
        <f>VLOOKUP(B135,[1]Sheet3!$I$5:$L$138,4,0)</f>
        <v>-1</v>
      </c>
    </row>
    <row r="136" spans="1:27" x14ac:dyDescent="0.5">
      <c r="A136" s="7">
        <v>132</v>
      </c>
      <c r="B136" s="8" t="s">
        <v>300</v>
      </c>
      <c r="C136" s="8" t="s">
        <v>301</v>
      </c>
      <c r="D136" s="8" t="s">
        <v>28</v>
      </c>
      <c r="E136" s="9">
        <f>VLOOKUP(B136,'[1]Coach Salaries'!$B$3:$F$135,5,0)</f>
        <v>9000000</v>
      </c>
      <c r="F136" s="7">
        <v>4</v>
      </c>
      <c r="G136" s="8">
        <v>34</v>
      </c>
      <c r="H136" s="8">
        <v>15</v>
      </c>
      <c r="I136" s="10">
        <v>0.69399999999999995</v>
      </c>
      <c r="J136" s="8">
        <v>95</v>
      </c>
      <c r="K136" s="8">
        <v>48</v>
      </c>
      <c r="L136" s="10">
        <v>0.66400000000000003</v>
      </c>
      <c r="M136" s="6">
        <f>VLOOKUP(C136,'[1]Odds - March 18'!$A$4:$C$135,3,0)</f>
        <v>6</v>
      </c>
      <c r="N136" s="6">
        <f>VLOOKUP(B136,[1]Sheet3!$I$5:$J$138,2,0)</f>
        <v>2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6">
        <f>VLOOKUP(B136,[1]Sheet3!$I$5:$K$138,3,0)</f>
        <v>1</v>
      </c>
      <c r="AA136" s="6">
        <f>VLOOKUP(B136,[1]Sheet3!$I$5:$L$138,4,0)</f>
        <v>-1</v>
      </c>
    </row>
    <row r="137" spans="1:27" x14ac:dyDescent="0.5">
      <c r="A137" s="7">
        <v>133</v>
      </c>
      <c r="B137" s="8" t="s">
        <v>302</v>
      </c>
      <c r="C137" s="8" t="s">
        <v>17</v>
      </c>
      <c r="D137" s="8" t="s">
        <v>34</v>
      </c>
      <c r="E137" s="9">
        <f>VLOOKUP(B137,'[1]Coach Salaries'!$B$3:$F$135,5,0)</f>
        <v>6325000</v>
      </c>
      <c r="F137" s="7">
        <v>19</v>
      </c>
      <c r="G137" s="8">
        <v>162</v>
      </c>
      <c r="H137" s="8">
        <v>79</v>
      </c>
      <c r="I137" s="10">
        <v>0.67200000000000004</v>
      </c>
      <c r="J137" s="8">
        <v>162</v>
      </c>
      <c r="K137" s="8">
        <v>79</v>
      </c>
      <c r="L137" s="10">
        <v>0.67200000000000004</v>
      </c>
      <c r="M137" s="6">
        <f>VLOOKUP(C137,'[1]Odds - March 18'!$A$4:$C$135,3,0)</f>
        <v>16</v>
      </c>
      <c r="N137" s="6">
        <f>VLOOKUP(B137,[1]Sheet3!$I$5:$J$138,2,0)</f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6">
        <f>VLOOKUP(B137,[1]Sheet3!$I$5:$K$138,3,0)</f>
        <v>0</v>
      </c>
      <c r="AA137" s="6">
        <f>VLOOKUP(B137,[1]Sheet3!$I$5:$L$138,4,0)</f>
        <v>0</v>
      </c>
    </row>
    <row r="138" spans="1:27" x14ac:dyDescent="0.5">
      <c r="A138" s="7">
        <v>134</v>
      </c>
      <c r="B138" s="8" t="s">
        <v>303</v>
      </c>
      <c r="C138" s="8" t="s">
        <v>304</v>
      </c>
      <c r="D138" s="8" t="s">
        <v>28</v>
      </c>
      <c r="E138" s="9">
        <f>VLOOKUP(B138,'[1]Coach Salaries'!$B$3:$F$135,5,0)</f>
        <v>10505600</v>
      </c>
      <c r="F138" s="7">
        <v>8</v>
      </c>
      <c r="G138" s="8">
        <v>94</v>
      </c>
      <c r="H138" s="8">
        <v>16</v>
      </c>
      <c r="I138" s="10">
        <v>0.85499999999999998</v>
      </c>
      <c r="J138" s="8">
        <v>94</v>
      </c>
      <c r="K138" s="8">
        <v>16</v>
      </c>
      <c r="L138" s="10">
        <v>0.85499999999999998</v>
      </c>
      <c r="M138" s="6">
        <f>VLOOKUP(C138,'[1]Odds - March 18'!$A$4:$C$135,3,0)</f>
        <v>1</v>
      </c>
      <c r="N138" s="6">
        <f>VLOOKUP(B138,[1]Sheet3!$I$5:$J$138,2,0)</f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6">
        <f>VLOOKUP(B138,[1]Sheet3!$I$5:$K$138,3,0)</f>
        <v>0</v>
      </c>
      <c r="AA138" s="6">
        <f>VLOOKUP(B138,[1]Sheet3!$I$5:$L$138,4,0)</f>
        <v>0</v>
      </c>
    </row>
  </sheetData>
  <mergeCells count="9">
    <mergeCell ref="G3:I3"/>
    <mergeCell ref="J3:L3"/>
    <mergeCell ref="A2:L2"/>
    <mergeCell ref="A3:A4"/>
    <mergeCell ref="B3:B4"/>
    <mergeCell ref="C3:C4"/>
    <mergeCell ref="D3:D4"/>
    <mergeCell ref="E3:E4"/>
    <mergeCell ref="F3:F4"/>
  </mergeCells>
  <conditionalFormatting sqref="AA5:AA1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CHS Rank (Spring)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Haines</dc:creator>
  <cp:lastModifiedBy>Mark Haines</cp:lastModifiedBy>
  <dcterms:created xsi:type="dcterms:W3CDTF">2024-04-05T21:59:12Z</dcterms:created>
  <dcterms:modified xsi:type="dcterms:W3CDTF">2024-04-05T22:03:36Z</dcterms:modified>
</cp:coreProperties>
</file>